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fileserver1\Projektraum\6319014_V3_SOPRANOISE\05 - WP3\D3.1\"/>
    </mc:Choice>
  </mc:AlternateContent>
  <xr:revisionPtr revIDLastSave="0" documentId="8_{634E4325-8FBB-46BA-AE79-205A9C6D8A9B}" xr6:coauthVersionLast="36" xr6:coauthVersionMax="36" xr10:uidLastSave="{00000000-0000-0000-0000-000000000000}"/>
  <bookViews>
    <workbookView xWindow="0" yWindow="0" windowWidth="7530" windowHeight="7230" tabRatio="690" activeTab="1" xr2:uid="{CA0F1A8A-7F76-4E35-B703-48A072BD6B8A}"/>
  </bookViews>
  <sheets>
    <sheet name="Location" sheetId="1" r:id="rId1"/>
    <sheet name="Construction" sheetId="3" r:id="rId2"/>
    <sheet name="Defects" sheetId="7" r:id="rId3"/>
    <sheet name="Acoustic assessment" sheetId="5" r:id="rId4"/>
    <sheet name="Settings" sheetId="13" r:id="rId5"/>
    <sheet name="Calculation" sheetId="6" state="hidden" r:id="rId6"/>
  </sheets>
  <definedNames>
    <definedName name="_xlnm.Print_Area" localSheetId="3">'Acoustic assessment'!$A$1:$L$71</definedName>
    <definedName name="_xlnm.Print_Area" localSheetId="1">Construction!$A$1:$K$13</definedName>
    <definedName name="_xlnm.Print_Area" localSheetId="2">Defects!$A$1:$R$57</definedName>
    <definedName name="_xlnm.Print_Area" localSheetId="0">Location!$A$1:$G$17</definedName>
    <definedName name="_xlnm.Print_Area" localSheetId="4">Settings!$A$1:$J$14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5" l="1"/>
  <c r="L3" i="5"/>
  <c r="R13" i="7"/>
  <c r="R3" i="7"/>
  <c r="K3" i="3"/>
  <c r="A12" i="6" l="1"/>
  <c r="K38" i="6" l="1" a="1"/>
  <c r="K39" i="6" a="1"/>
  <c r="K40" i="6" a="1"/>
  <c r="K41" i="6" a="1"/>
  <c r="K42" i="6" a="1"/>
  <c r="K43" i="6" a="1"/>
  <c r="K44" i="6" a="1"/>
  <c r="K45" i="6" a="1"/>
  <c r="K46" i="6" a="1"/>
  <c r="K47" i="6" a="1"/>
  <c r="K48" i="6" a="1"/>
  <c r="K49" i="6" a="1"/>
  <c r="K50" i="6" a="1"/>
  <c r="K51" i="6" a="1"/>
  <c r="K52" i="6" a="1"/>
  <c r="K53" i="6" a="1"/>
  <c r="K54" i="6" a="1"/>
  <c r="K55" i="6" a="1"/>
  <c r="K56" i="6" a="1"/>
  <c r="K57" i="6" a="1"/>
  <c r="K58" i="6" a="1"/>
  <c r="K59" i="6" a="1"/>
  <c r="K60" i="6" a="1"/>
  <c r="K61" i="6" a="1"/>
  <c r="K62" i="6" a="1"/>
  <c r="J38" i="6" a="1"/>
  <c r="J39" i="6" a="1"/>
  <c r="J40" i="6" a="1"/>
  <c r="J41" i="6" a="1"/>
  <c r="J42" i="6" a="1"/>
  <c r="J43" i="6" a="1"/>
  <c r="J44" i="6" a="1"/>
  <c r="J45" i="6" a="1"/>
  <c r="J46" i="6" a="1"/>
  <c r="J47" i="6" a="1"/>
  <c r="J48" i="6" a="1"/>
  <c r="J49" i="6" a="1"/>
  <c r="J50" i="6" a="1"/>
  <c r="J51" i="6" a="1"/>
  <c r="J52" i="6" a="1"/>
  <c r="J53" i="6" a="1"/>
  <c r="J54" i="6" a="1"/>
  <c r="J55" i="6" a="1"/>
  <c r="J56" i="6" a="1"/>
  <c r="J57" i="6" a="1"/>
  <c r="J58" i="6" a="1"/>
  <c r="J59" i="6" a="1"/>
  <c r="J60" i="6" a="1"/>
  <c r="J61" i="6" a="1"/>
  <c r="J62" i="6" a="1"/>
  <c r="BT41" i="6"/>
  <c r="BW45" i="6"/>
  <c r="W49" i="6"/>
  <c r="CF49" i="6"/>
  <c r="BX50" i="6"/>
  <c r="AK53" i="6"/>
  <c r="BF53" i="6"/>
  <c r="CA53" i="6"/>
  <c r="CW53" i="6"/>
  <c r="AH54" i="6"/>
  <c r="AC57" i="6"/>
  <c r="AX57" i="6"/>
  <c r="BS57" i="6"/>
  <c r="CO57" i="6"/>
  <c r="DJ57" i="6"/>
  <c r="BW58" i="6"/>
  <c r="Q61" i="6"/>
  <c r="AA61" i="6"/>
  <c r="AL61" i="6"/>
  <c r="AW61" i="6"/>
  <c r="BG61" i="6"/>
  <c r="BR61" i="6"/>
  <c r="CC61" i="6"/>
  <c r="CM61" i="6"/>
  <c r="CX61" i="6"/>
  <c r="DI61" i="6"/>
  <c r="BK62" i="6"/>
  <c r="DB62" i="6"/>
  <c r="O57" i="6"/>
  <c r="G50" i="6"/>
  <c r="D38" i="6"/>
  <c r="H38" i="6" s="1"/>
  <c r="E38" i="6"/>
  <c r="D39" i="6"/>
  <c r="H39" i="6" s="1"/>
  <c r="E39" i="6"/>
  <c r="D40" i="6"/>
  <c r="H40" i="6" s="1"/>
  <c r="E40" i="6"/>
  <c r="D41" i="6"/>
  <c r="H41" i="6" s="1"/>
  <c r="E41" i="6"/>
  <c r="D42" i="6"/>
  <c r="H42" i="6" s="1"/>
  <c r="E42" i="6"/>
  <c r="D43" i="6"/>
  <c r="H43" i="6" s="1"/>
  <c r="E43" i="6"/>
  <c r="D44" i="6"/>
  <c r="H44" i="6" s="1"/>
  <c r="E44" i="6"/>
  <c r="D45" i="6"/>
  <c r="H45" i="6" s="1"/>
  <c r="E45" i="6"/>
  <c r="D46" i="6"/>
  <c r="H46" i="6" s="1"/>
  <c r="E46" i="6"/>
  <c r="D47" i="6"/>
  <c r="H47" i="6" s="1"/>
  <c r="E47" i="6"/>
  <c r="D48" i="6"/>
  <c r="H48" i="6" s="1"/>
  <c r="E48" i="6"/>
  <c r="D49" i="6"/>
  <c r="H49" i="6" s="1"/>
  <c r="E49" i="6"/>
  <c r="D50" i="6"/>
  <c r="H50" i="6" s="1"/>
  <c r="E50" i="6"/>
  <c r="D51" i="6"/>
  <c r="H51" i="6" s="1"/>
  <c r="E51" i="6"/>
  <c r="D52" i="6"/>
  <c r="H52" i="6" s="1"/>
  <c r="E52" i="6"/>
  <c r="D53" i="6"/>
  <c r="H53" i="6" s="1"/>
  <c r="E53" i="6"/>
  <c r="D54" i="6"/>
  <c r="H54" i="6" s="1"/>
  <c r="E54" i="6"/>
  <c r="D55" i="6"/>
  <c r="H55" i="6" s="1"/>
  <c r="E55" i="6"/>
  <c r="D56" i="6"/>
  <c r="H56" i="6" s="1"/>
  <c r="E56" i="6"/>
  <c r="D57" i="6"/>
  <c r="H57" i="6" s="1"/>
  <c r="E57" i="6"/>
  <c r="D58" i="6"/>
  <c r="H58" i="6" s="1"/>
  <c r="E58" i="6"/>
  <c r="D59" i="6"/>
  <c r="H59" i="6" s="1"/>
  <c r="E59" i="6"/>
  <c r="D60" i="6"/>
  <c r="H60" i="6" s="1"/>
  <c r="E60" i="6"/>
  <c r="D61" i="6"/>
  <c r="H61" i="6" s="1"/>
  <c r="E61" i="6"/>
  <c r="D62" i="6"/>
  <c r="H62" i="6" s="1"/>
  <c r="E62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B38" i="6"/>
  <c r="G38" i="6" s="1"/>
  <c r="B39" i="6"/>
  <c r="G39" i="6" s="1"/>
  <c r="B40" i="6"/>
  <c r="G40" i="6" s="1"/>
  <c r="B41" i="6"/>
  <c r="G41" i="6" s="1"/>
  <c r="B42" i="6"/>
  <c r="G42" i="6" s="1"/>
  <c r="B43" i="6"/>
  <c r="G43" i="6" s="1"/>
  <c r="B44" i="6"/>
  <c r="G44" i="6" s="1"/>
  <c r="B45" i="6"/>
  <c r="G45" i="6" s="1"/>
  <c r="B46" i="6"/>
  <c r="G46" i="6" s="1"/>
  <c r="B47" i="6"/>
  <c r="G47" i="6" s="1"/>
  <c r="B48" i="6"/>
  <c r="G48" i="6" s="1"/>
  <c r="B49" i="6"/>
  <c r="G49" i="6" s="1"/>
  <c r="B50" i="6"/>
  <c r="B51" i="6"/>
  <c r="G51" i="6" s="1"/>
  <c r="B52" i="6"/>
  <c r="G52" i="6" s="1"/>
  <c r="B53" i="6"/>
  <c r="G53" i="6" s="1"/>
  <c r="B54" i="6"/>
  <c r="G54" i="6" s="1"/>
  <c r="B55" i="6"/>
  <c r="G55" i="6" s="1"/>
  <c r="B56" i="6"/>
  <c r="G56" i="6" s="1"/>
  <c r="B57" i="6"/>
  <c r="G57" i="6" s="1"/>
  <c r="B58" i="6"/>
  <c r="G58" i="6" s="1"/>
  <c r="B59" i="6"/>
  <c r="G59" i="6" s="1"/>
  <c r="B60" i="6"/>
  <c r="G60" i="6" s="1"/>
  <c r="B61" i="6"/>
  <c r="G61" i="6" s="1"/>
  <c r="B62" i="6"/>
  <c r="G62" i="6" s="1"/>
  <c r="A38" i="6"/>
  <c r="BJ38" i="6" s="1"/>
  <c r="A39" i="6"/>
  <c r="AW39" i="6" s="1"/>
  <c r="A40" i="6"/>
  <c r="CG40" i="6" s="1"/>
  <c r="A41" i="6"/>
  <c r="AZ41" i="6" s="1"/>
  <c r="A42" i="6"/>
  <c r="BY42" i="6" s="1"/>
  <c r="A43" i="6"/>
  <c r="A44" i="6"/>
  <c r="AM44" i="6" s="1"/>
  <c r="A45" i="6"/>
  <c r="T45" i="6" s="1"/>
  <c r="A46" i="6"/>
  <c r="T46" i="6" s="1"/>
  <c r="A47" i="6"/>
  <c r="A48" i="6"/>
  <c r="AQ48" i="6" s="1"/>
  <c r="A49" i="6"/>
  <c r="P49" i="6" s="1"/>
  <c r="A50" i="6"/>
  <c r="AW50" i="6" s="1"/>
  <c r="A51" i="6"/>
  <c r="U51" i="6" s="1"/>
  <c r="A52" i="6"/>
  <c r="X52" i="6" s="1"/>
  <c r="A53" i="6"/>
  <c r="R53" i="6" s="1"/>
  <c r="A54" i="6"/>
  <c r="BC54" i="6" s="1"/>
  <c r="A55" i="6"/>
  <c r="DA55" i="6" s="1"/>
  <c r="A56" i="6"/>
  <c r="A57" i="6"/>
  <c r="Q57" i="6" s="1"/>
  <c r="A58" i="6"/>
  <c r="BB58" i="6" s="1"/>
  <c r="A59" i="6"/>
  <c r="S59" i="6" s="1"/>
  <c r="A60" i="6"/>
  <c r="A61" i="6"/>
  <c r="R61" i="6" s="1"/>
  <c r="A62" i="6"/>
  <c r="AB62" i="6" s="1"/>
  <c r="O50" i="6" l="1"/>
  <c r="CX62" i="6"/>
  <c r="BG62" i="6"/>
  <c r="DG61" i="6"/>
  <c r="CW61" i="6"/>
  <c r="CL61" i="6"/>
  <c r="CA61" i="6"/>
  <c r="BQ61" i="6"/>
  <c r="BF61" i="6"/>
  <c r="AU61" i="6"/>
  <c r="AK61" i="6"/>
  <c r="Z61" i="6"/>
  <c r="CZ59" i="6"/>
  <c r="BV58" i="6"/>
  <c r="DF57" i="6"/>
  <c r="CK57" i="6"/>
  <c r="BO57" i="6"/>
  <c r="AT57" i="6"/>
  <c r="Y57" i="6"/>
  <c r="T55" i="6"/>
  <c r="AF54" i="6"/>
  <c r="CU53" i="6"/>
  <c r="BZ53" i="6"/>
  <c r="BE53" i="6"/>
  <c r="AI53" i="6"/>
  <c r="CR51" i="6"/>
  <c r="BO50" i="6"/>
  <c r="BT49" i="6"/>
  <c r="CS46" i="6"/>
  <c r="AH45" i="6"/>
  <c r="BK38" i="6"/>
  <c r="AE55" i="6"/>
  <c r="DC51" i="6"/>
  <c r="O49" i="6"/>
  <c r="CF62" i="6"/>
  <c r="AP62" i="6"/>
  <c r="DC61" i="6"/>
  <c r="CS61" i="6"/>
  <c r="CH61" i="6"/>
  <c r="BW61" i="6"/>
  <c r="BM61" i="6"/>
  <c r="BB61" i="6"/>
  <c r="AQ61" i="6"/>
  <c r="AG61" i="6"/>
  <c r="V61" i="6"/>
  <c r="AC59" i="6"/>
  <c r="AF58" i="6"/>
  <c r="CY57" i="6"/>
  <c r="CD57" i="6"/>
  <c r="BI57" i="6"/>
  <c r="AM57" i="6"/>
  <c r="R57" i="6"/>
  <c r="BX54" i="6"/>
  <c r="DG53" i="6"/>
  <c r="CL53" i="6"/>
  <c r="BQ53" i="6"/>
  <c r="AU53" i="6"/>
  <c r="Z53" i="6"/>
  <c r="DB49" i="6"/>
  <c r="BC49" i="6"/>
  <c r="AF45" i="6"/>
  <c r="O61" i="6"/>
  <c r="O41" i="6"/>
  <c r="CB62" i="6"/>
  <c r="AL62" i="6"/>
  <c r="DB61" i="6"/>
  <c r="CQ61" i="6"/>
  <c r="CG61" i="6"/>
  <c r="BV61" i="6"/>
  <c r="BK61" i="6"/>
  <c r="BA61" i="6"/>
  <c r="AP61" i="6"/>
  <c r="AE61" i="6"/>
  <c r="U61" i="6"/>
  <c r="AE58" i="6"/>
  <c r="CU57" i="6"/>
  <c r="BZ57" i="6"/>
  <c r="BE57" i="6"/>
  <c r="AI57" i="6"/>
  <c r="BW54" i="6"/>
  <c r="DF53" i="6"/>
  <c r="CK53" i="6"/>
  <c r="BO53" i="6"/>
  <c r="AT53" i="6"/>
  <c r="Y53" i="6"/>
  <c r="DF50" i="6"/>
  <c r="CR49" i="6"/>
  <c r="AN49" i="6"/>
  <c r="BX45" i="6"/>
  <c r="BV41" i="6"/>
  <c r="AN59" i="6"/>
  <c r="CE59" i="6"/>
  <c r="AY59" i="6"/>
  <c r="CO59" i="6"/>
  <c r="Y55" i="6"/>
  <c r="AO55" i="6"/>
  <c r="CF55" i="6"/>
  <c r="AZ55" i="6"/>
  <c r="CQ55" i="6"/>
  <c r="P51" i="6"/>
  <c r="AF51" i="6"/>
  <c r="BW51" i="6"/>
  <c r="O51" i="6"/>
  <c r="AQ51" i="6"/>
  <c r="CG51" i="6"/>
  <c r="AT47" i="6"/>
  <c r="AD47" i="6"/>
  <c r="BJ47" i="6"/>
  <c r="BV43" i="6"/>
  <c r="AP43" i="6"/>
  <c r="DB43" i="6"/>
  <c r="CQ62" i="6"/>
  <c r="BV62" i="6"/>
  <c r="AZ62" i="6"/>
  <c r="BT59" i="6"/>
  <c r="CR58" i="6"/>
  <c r="BU55" i="6"/>
  <c r="CT54" i="6"/>
  <c r="BL51" i="6"/>
  <c r="CT50" i="6"/>
  <c r="AE62" i="6"/>
  <c r="AQ62" i="6"/>
  <c r="BB62" i="6"/>
  <c r="BL62" i="6"/>
  <c r="BW62" i="6"/>
  <c r="CH62" i="6"/>
  <c r="CR62" i="6"/>
  <c r="DC62" i="6"/>
  <c r="O62" i="6"/>
  <c r="T62" i="6"/>
  <c r="AJ62" i="6"/>
  <c r="AU62" i="6"/>
  <c r="BF62" i="6"/>
  <c r="BP62" i="6"/>
  <c r="CA62" i="6"/>
  <c r="CL62" i="6"/>
  <c r="CV62" i="6"/>
  <c r="DG62" i="6"/>
  <c r="T58" i="6"/>
  <c r="AP58" i="6"/>
  <c r="BK58" i="6"/>
  <c r="CF58" i="6"/>
  <c r="DB58" i="6"/>
  <c r="V58" i="6"/>
  <c r="AQ58" i="6"/>
  <c r="BL58" i="6"/>
  <c r="CH58" i="6"/>
  <c r="DC58" i="6"/>
  <c r="R54" i="6"/>
  <c r="V54" i="6"/>
  <c r="AQ54" i="6"/>
  <c r="BL54" i="6"/>
  <c r="CH54" i="6"/>
  <c r="DC54" i="6"/>
  <c r="W54" i="6"/>
  <c r="AR54" i="6"/>
  <c r="BN54" i="6"/>
  <c r="CI54" i="6"/>
  <c r="DD54" i="6"/>
  <c r="AY50" i="6"/>
  <c r="BZ50" i="6"/>
  <c r="CU50" i="6"/>
  <c r="AB50" i="6"/>
  <c r="BM50" i="6"/>
  <c r="CI50" i="6"/>
  <c r="DD50" i="6"/>
  <c r="AO46" i="6"/>
  <c r="BI46" i="6"/>
  <c r="BK46" i="6"/>
  <c r="O46" i="6"/>
  <c r="S46" i="6"/>
  <c r="CR46" i="6"/>
  <c r="AS42" i="6"/>
  <c r="BX42" i="6"/>
  <c r="DH62" i="6"/>
  <c r="CM62" i="6"/>
  <c r="BR62" i="6"/>
  <c r="AV62" i="6"/>
  <c r="W62" i="6"/>
  <c r="BI59" i="6"/>
  <c r="CQ58" i="6"/>
  <c r="AZ58" i="6"/>
  <c r="BK55" i="6"/>
  <c r="CR54" i="6"/>
  <c r="BB54" i="6"/>
  <c r="BA51" i="6"/>
  <c r="CJ50" i="6"/>
  <c r="AC50" i="6"/>
  <c r="CP47" i="6"/>
  <c r="O53" i="6"/>
  <c r="DF61" i="6"/>
  <c r="DA61" i="6"/>
  <c r="CU61" i="6"/>
  <c r="CP61" i="6"/>
  <c r="CK61" i="6"/>
  <c r="CE61" i="6"/>
  <c r="BZ61" i="6"/>
  <c r="BU61" i="6"/>
  <c r="BO61" i="6"/>
  <c r="BJ61" i="6"/>
  <c r="BE61" i="6"/>
  <c r="AY61" i="6"/>
  <c r="AT61" i="6"/>
  <c r="AO61" i="6"/>
  <c r="AI61" i="6"/>
  <c r="AD61" i="6"/>
  <c r="Y61" i="6"/>
  <c r="S61" i="6"/>
  <c r="DE57" i="6"/>
  <c r="CT57" i="6"/>
  <c r="CI57" i="6"/>
  <c r="BY57" i="6"/>
  <c r="BN57" i="6"/>
  <c r="BC57" i="6"/>
  <c r="AS57" i="6"/>
  <c r="AH57" i="6"/>
  <c r="W57" i="6"/>
  <c r="DB53" i="6"/>
  <c r="CQ53" i="6"/>
  <c r="CG53" i="6"/>
  <c r="BV53" i="6"/>
  <c r="BK53" i="6"/>
  <c r="BA53" i="6"/>
  <c r="AP53" i="6"/>
  <c r="AE53" i="6"/>
  <c r="U53" i="6"/>
  <c r="CQ49" i="6"/>
  <c r="BS49" i="6"/>
  <c r="AM49" i="6"/>
  <c r="CT45" i="6"/>
  <c r="BC45" i="6"/>
  <c r="DH41" i="6"/>
  <c r="AE41" i="6"/>
  <c r="O45" i="6"/>
  <c r="DJ61" i="6"/>
  <c r="DE61" i="6"/>
  <c r="CY61" i="6"/>
  <c r="CT61" i="6"/>
  <c r="CO61" i="6"/>
  <c r="CI61" i="6"/>
  <c r="CD61" i="6"/>
  <c r="BY61" i="6"/>
  <c r="BS61" i="6"/>
  <c r="BN61" i="6"/>
  <c r="BI61" i="6"/>
  <c r="BC61" i="6"/>
  <c r="AX61" i="6"/>
  <c r="AS61" i="6"/>
  <c r="AM61" i="6"/>
  <c r="AH61" i="6"/>
  <c r="AC61" i="6"/>
  <c r="W61" i="6"/>
  <c r="DA57" i="6"/>
  <c r="CP57" i="6"/>
  <c r="CE57" i="6"/>
  <c r="BU57" i="6"/>
  <c r="BJ57" i="6"/>
  <c r="AY57" i="6"/>
  <c r="AO57" i="6"/>
  <c r="AD57" i="6"/>
  <c r="S57" i="6"/>
  <c r="DA53" i="6"/>
  <c r="CP53" i="6"/>
  <c r="CE53" i="6"/>
  <c r="BU53" i="6"/>
  <c r="BJ53" i="6"/>
  <c r="AY53" i="6"/>
  <c r="AO53" i="6"/>
  <c r="AD53" i="6"/>
  <c r="S53" i="6"/>
  <c r="DC49" i="6"/>
  <c r="CH49" i="6"/>
  <c r="BD49" i="6"/>
  <c r="X49" i="6"/>
  <c r="CR45" i="6"/>
  <c r="BB45" i="6"/>
  <c r="DG41" i="6"/>
  <c r="AD41" i="6"/>
  <c r="BR44" i="6"/>
  <c r="AO43" i="6"/>
  <c r="Z40" i="6"/>
  <c r="F44" i="5"/>
  <c r="B44" i="5"/>
  <c r="C44" i="5" s="1"/>
  <c r="R50" i="6"/>
  <c r="V50" i="6"/>
  <c r="Z50" i="6"/>
  <c r="AD50" i="6"/>
  <c r="AH50" i="6"/>
  <c r="AL50" i="6"/>
  <c r="AP50" i="6"/>
  <c r="AT50" i="6"/>
  <c r="AX50" i="6"/>
  <c r="BB50" i="6"/>
  <c r="BF50" i="6"/>
  <c r="BJ50" i="6"/>
  <c r="BN50" i="6"/>
  <c r="T50" i="6"/>
  <c r="Y50" i="6"/>
  <c r="AE50" i="6"/>
  <c r="AJ50" i="6"/>
  <c r="AO50" i="6"/>
  <c r="AU50" i="6"/>
  <c r="AZ50" i="6"/>
  <c r="P50" i="6"/>
  <c r="U50" i="6"/>
  <c r="AA50" i="6"/>
  <c r="AF50" i="6"/>
  <c r="AK50" i="6"/>
  <c r="AQ50" i="6"/>
  <c r="AV50" i="6"/>
  <c r="BA50" i="6"/>
  <c r="BG50" i="6"/>
  <c r="BL50" i="6"/>
  <c r="BQ50" i="6"/>
  <c r="BU50" i="6"/>
  <c r="BY50" i="6"/>
  <c r="CC50" i="6"/>
  <c r="CG50" i="6"/>
  <c r="CK50" i="6"/>
  <c r="CO50" i="6"/>
  <c r="CS50" i="6"/>
  <c r="CW50" i="6"/>
  <c r="DA50" i="6"/>
  <c r="DE50" i="6"/>
  <c r="DI50" i="6"/>
  <c r="W50" i="6"/>
  <c r="AG50" i="6"/>
  <c r="AR50" i="6"/>
  <c r="BC50" i="6"/>
  <c r="BI50" i="6"/>
  <c r="BP50" i="6"/>
  <c r="BV50" i="6"/>
  <c r="CA50" i="6"/>
  <c r="CF50" i="6"/>
  <c r="CL50" i="6"/>
  <c r="CQ50" i="6"/>
  <c r="CV50" i="6"/>
  <c r="DB50" i="6"/>
  <c r="DG50" i="6"/>
  <c r="X50" i="6"/>
  <c r="AI50" i="6"/>
  <c r="AS50" i="6"/>
  <c r="BD50" i="6"/>
  <c r="BK50" i="6"/>
  <c r="BR50" i="6"/>
  <c r="BW50" i="6"/>
  <c r="CB50" i="6"/>
  <c r="CH50" i="6"/>
  <c r="CM50" i="6"/>
  <c r="CR50" i="6"/>
  <c r="CX50" i="6"/>
  <c r="DC50" i="6"/>
  <c r="DH50" i="6"/>
  <c r="BE55" i="6"/>
  <c r="AU55" i="6"/>
  <c r="AJ55" i="6"/>
  <c r="DJ54" i="6"/>
  <c r="CY54" i="6"/>
  <c r="CN54" i="6"/>
  <c r="CD54" i="6"/>
  <c r="BS54" i="6"/>
  <c r="BH54" i="6"/>
  <c r="AX54" i="6"/>
  <c r="AM54" i="6"/>
  <c r="AB54" i="6"/>
  <c r="DE52" i="6"/>
  <c r="CT52" i="6"/>
  <c r="CJ52" i="6"/>
  <c r="BY52" i="6"/>
  <c r="BN52" i="6"/>
  <c r="BD52" i="6"/>
  <c r="AS52" i="6"/>
  <c r="AH52" i="6"/>
  <c r="DH51" i="6"/>
  <c r="CW51" i="6"/>
  <c r="CM51" i="6"/>
  <c r="CB51" i="6"/>
  <c r="BQ51" i="6"/>
  <c r="BG51" i="6"/>
  <c r="AV51" i="6"/>
  <c r="AK51" i="6"/>
  <c r="AA51" i="6"/>
  <c r="CZ50" i="6"/>
  <c r="CP50" i="6"/>
  <c r="CE50" i="6"/>
  <c r="BT50" i="6"/>
  <c r="BH50" i="6"/>
  <c r="AN50" i="6"/>
  <c r="S50" i="6"/>
  <c r="DC48" i="6"/>
  <c r="BW48" i="6"/>
  <c r="DF47" i="6"/>
  <c r="BZ47" i="6"/>
  <c r="DI46" i="6"/>
  <c r="CC46" i="6"/>
  <c r="CY44" i="6"/>
  <c r="DE42" i="6"/>
  <c r="B54" i="5"/>
  <c r="C54" i="5" s="1"/>
  <c r="F54" i="5"/>
  <c r="S60" i="6"/>
  <c r="W60" i="6"/>
  <c r="AA60" i="6"/>
  <c r="AE60" i="6"/>
  <c r="AI60" i="6"/>
  <c r="DJ60" i="6"/>
  <c r="Q60" i="6"/>
  <c r="V60" i="6"/>
  <c r="AB60" i="6"/>
  <c r="AG60" i="6"/>
  <c r="AL60" i="6"/>
  <c r="AP60" i="6"/>
  <c r="AT60" i="6"/>
  <c r="AX60" i="6"/>
  <c r="BB60" i="6"/>
  <c r="BF60" i="6"/>
  <c r="BJ60" i="6"/>
  <c r="BN60" i="6"/>
  <c r="BR60" i="6"/>
  <c r="BV60" i="6"/>
  <c r="BZ60" i="6"/>
  <c r="CD60" i="6"/>
  <c r="CH60" i="6"/>
  <c r="CL60" i="6"/>
  <c r="CP60" i="6"/>
  <c r="CT60" i="6"/>
  <c r="CX60" i="6"/>
  <c r="DB60" i="6"/>
  <c r="DF60" i="6"/>
  <c r="O60" i="6"/>
  <c r="X60" i="6"/>
  <c r="AC60" i="6"/>
  <c r="AM60" i="6"/>
  <c r="AU60" i="6"/>
  <c r="BC60" i="6"/>
  <c r="BK60" i="6"/>
  <c r="BO60" i="6"/>
  <c r="BW60" i="6"/>
  <c r="CA60" i="6"/>
  <c r="CI60" i="6"/>
  <c r="CM60" i="6"/>
  <c r="CU60" i="6"/>
  <c r="DC60" i="6"/>
  <c r="R60" i="6"/>
  <c r="AH60" i="6"/>
  <c r="AQ60" i="6"/>
  <c r="AY60" i="6"/>
  <c r="BG60" i="6"/>
  <c r="BS60" i="6"/>
  <c r="CE60" i="6"/>
  <c r="CQ60" i="6"/>
  <c r="CY60" i="6"/>
  <c r="DG60" i="6"/>
  <c r="F50" i="5"/>
  <c r="B50" i="5"/>
  <c r="C50" i="5" s="1"/>
  <c r="S56" i="6"/>
  <c r="W56" i="6"/>
  <c r="AA56" i="6"/>
  <c r="AE56" i="6"/>
  <c r="AI56" i="6"/>
  <c r="AM56" i="6"/>
  <c r="AQ56" i="6"/>
  <c r="AU56" i="6"/>
  <c r="AY56" i="6"/>
  <c r="BC56" i="6"/>
  <c r="BG56" i="6"/>
  <c r="BK56" i="6"/>
  <c r="BO56" i="6"/>
  <c r="BS56" i="6"/>
  <c r="BW56" i="6"/>
  <c r="CA56" i="6"/>
  <c r="CE56" i="6"/>
  <c r="CI56" i="6"/>
  <c r="CM56" i="6"/>
  <c r="CQ56" i="6"/>
  <c r="CU56" i="6"/>
  <c r="CY56" i="6"/>
  <c r="DC56" i="6"/>
  <c r="DG56" i="6"/>
  <c r="R56" i="6"/>
  <c r="X56" i="6"/>
  <c r="AC56" i="6"/>
  <c r="AH56" i="6"/>
  <c r="AN56" i="6"/>
  <c r="AS56" i="6"/>
  <c r="AX56" i="6"/>
  <c r="BD56" i="6"/>
  <c r="BI56" i="6"/>
  <c r="BN56" i="6"/>
  <c r="BT56" i="6"/>
  <c r="BY56" i="6"/>
  <c r="CD56" i="6"/>
  <c r="CJ56" i="6"/>
  <c r="CO56" i="6"/>
  <c r="CT56" i="6"/>
  <c r="CZ56" i="6"/>
  <c r="DE56" i="6"/>
  <c r="DJ56" i="6"/>
  <c r="O56" i="6"/>
  <c r="T56" i="6"/>
  <c r="Y56" i="6"/>
  <c r="AD56" i="6"/>
  <c r="AJ56" i="6"/>
  <c r="AO56" i="6"/>
  <c r="AT56" i="6"/>
  <c r="AZ56" i="6"/>
  <c r="BE56" i="6"/>
  <c r="BJ56" i="6"/>
  <c r="BP56" i="6"/>
  <c r="BU56" i="6"/>
  <c r="BZ56" i="6"/>
  <c r="CF56" i="6"/>
  <c r="CK56" i="6"/>
  <c r="CP56" i="6"/>
  <c r="CV56" i="6"/>
  <c r="DA56" i="6"/>
  <c r="DF56" i="6"/>
  <c r="B46" i="5"/>
  <c r="C46" i="5" s="1"/>
  <c r="F46" i="5"/>
  <c r="S52" i="6"/>
  <c r="W52" i="6"/>
  <c r="AA52" i="6"/>
  <c r="AE52" i="6"/>
  <c r="AI52" i="6"/>
  <c r="AM52" i="6"/>
  <c r="AQ52" i="6"/>
  <c r="AU52" i="6"/>
  <c r="AY52" i="6"/>
  <c r="BC52" i="6"/>
  <c r="BG52" i="6"/>
  <c r="BK52" i="6"/>
  <c r="BO52" i="6"/>
  <c r="BS52" i="6"/>
  <c r="BW52" i="6"/>
  <c r="CA52" i="6"/>
  <c r="CE52" i="6"/>
  <c r="CI52" i="6"/>
  <c r="CM52" i="6"/>
  <c r="CQ52" i="6"/>
  <c r="CU52" i="6"/>
  <c r="CY52" i="6"/>
  <c r="DC52" i="6"/>
  <c r="DG52" i="6"/>
  <c r="T52" i="6"/>
  <c r="Y52" i="6"/>
  <c r="AD52" i="6"/>
  <c r="AJ52" i="6"/>
  <c r="AO52" i="6"/>
  <c r="AT52" i="6"/>
  <c r="AZ52" i="6"/>
  <c r="BE52" i="6"/>
  <c r="BJ52" i="6"/>
  <c r="BP52" i="6"/>
  <c r="BU52" i="6"/>
  <c r="BZ52" i="6"/>
  <c r="CF52" i="6"/>
  <c r="CK52" i="6"/>
  <c r="CP52" i="6"/>
  <c r="CV52" i="6"/>
  <c r="DA52" i="6"/>
  <c r="DF52" i="6"/>
  <c r="O52" i="6"/>
  <c r="P52" i="6"/>
  <c r="U52" i="6"/>
  <c r="Z52" i="6"/>
  <c r="AF52" i="6"/>
  <c r="AK52" i="6"/>
  <c r="AP52" i="6"/>
  <c r="AV52" i="6"/>
  <c r="BA52" i="6"/>
  <c r="BF52" i="6"/>
  <c r="BL52" i="6"/>
  <c r="BQ52" i="6"/>
  <c r="BV52" i="6"/>
  <c r="CB52" i="6"/>
  <c r="CG52" i="6"/>
  <c r="CL52" i="6"/>
  <c r="CR52" i="6"/>
  <c r="CW52" i="6"/>
  <c r="DB52" i="6"/>
  <c r="DH52" i="6"/>
  <c r="B42" i="5"/>
  <c r="C42" i="5" s="1"/>
  <c r="F42" i="5"/>
  <c r="P48" i="6"/>
  <c r="T48" i="6"/>
  <c r="X48" i="6"/>
  <c r="AB48" i="6"/>
  <c r="AF48" i="6"/>
  <c r="AJ48" i="6"/>
  <c r="AN48" i="6"/>
  <c r="AR48" i="6"/>
  <c r="AV48" i="6"/>
  <c r="AZ48" i="6"/>
  <c r="BD48" i="6"/>
  <c r="BH48" i="6"/>
  <c r="BL48" i="6"/>
  <c r="BP48" i="6"/>
  <c r="BT48" i="6"/>
  <c r="BX48" i="6"/>
  <c r="CB48" i="6"/>
  <c r="CF48" i="6"/>
  <c r="CJ48" i="6"/>
  <c r="CN48" i="6"/>
  <c r="CR48" i="6"/>
  <c r="CV48" i="6"/>
  <c r="CZ48" i="6"/>
  <c r="DD48" i="6"/>
  <c r="DH48" i="6"/>
  <c r="Q48" i="6"/>
  <c r="U48" i="6"/>
  <c r="Y48" i="6"/>
  <c r="AC48" i="6"/>
  <c r="AG48" i="6"/>
  <c r="AK48" i="6"/>
  <c r="AO48" i="6"/>
  <c r="AS48" i="6"/>
  <c r="AW48" i="6"/>
  <c r="BA48" i="6"/>
  <c r="BE48" i="6"/>
  <c r="BI48" i="6"/>
  <c r="BM48" i="6"/>
  <c r="BQ48" i="6"/>
  <c r="BU48" i="6"/>
  <c r="BY48" i="6"/>
  <c r="CC48" i="6"/>
  <c r="CG48" i="6"/>
  <c r="CK48" i="6"/>
  <c r="CO48" i="6"/>
  <c r="CS48" i="6"/>
  <c r="CW48" i="6"/>
  <c r="DA48" i="6"/>
  <c r="DE48" i="6"/>
  <c r="DI48" i="6"/>
  <c r="V48" i="6"/>
  <c r="AD48" i="6"/>
  <c r="AL48" i="6"/>
  <c r="AT48" i="6"/>
  <c r="BB48" i="6"/>
  <c r="BJ48" i="6"/>
  <c r="BR48" i="6"/>
  <c r="BZ48" i="6"/>
  <c r="CH48" i="6"/>
  <c r="CP48" i="6"/>
  <c r="CX48" i="6"/>
  <c r="DF48" i="6"/>
  <c r="W48" i="6"/>
  <c r="AE48" i="6"/>
  <c r="AM48" i="6"/>
  <c r="AU48" i="6"/>
  <c r="BC48" i="6"/>
  <c r="BK48" i="6"/>
  <c r="BS48" i="6"/>
  <c r="CA48" i="6"/>
  <c r="CI48" i="6"/>
  <c r="CQ48" i="6"/>
  <c r="CY48" i="6"/>
  <c r="DG48" i="6"/>
  <c r="R48" i="6"/>
  <c r="AH48" i="6"/>
  <c r="AX48" i="6"/>
  <c r="BN48" i="6"/>
  <c r="CD48" i="6"/>
  <c r="CT48" i="6"/>
  <c r="DJ48" i="6"/>
  <c r="O48" i="6"/>
  <c r="S48" i="6"/>
  <c r="AI48" i="6"/>
  <c r="AY48" i="6"/>
  <c r="BO48" i="6"/>
  <c r="CE48" i="6"/>
  <c r="CU48" i="6"/>
  <c r="F38" i="5"/>
  <c r="B38" i="5"/>
  <c r="C38" i="5" s="1"/>
  <c r="P44" i="6"/>
  <c r="T44" i="6"/>
  <c r="X44" i="6"/>
  <c r="AB44" i="6"/>
  <c r="AF44" i="6"/>
  <c r="AJ44" i="6"/>
  <c r="AN44" i="6"/>
  <c r="AR44" i="6"/>
  <c r="AV44" i="6"/>
  <c r="AZ44" i="6"/>
  <c r="BD44" i="6"/>
  <c r="BH44" i="6"/>
  <c r="BL44" i="6"/>
  <c r="BP44" i="6"/>
  <c r="BT44" i="6"/>
  <c r="BX44" i="6"/>
  <c r="CB44" i="6"/>
  <c r="CF44" i="6"/>
  <c r="CJ44" i="6"/>
  <c r="CN44" i="6"/>
  <c r="CR44" i="6"/>
  <c r="CV44" i="6"/>
  <c r="CZ44" i="6"/>
  <c r="DD44" i="6"/>
  <c r="DH44" i="6"/>
  <c r="Q44" i="6"/>
  <c r="U44" i="6"/>
  <c r="Y44" i="6"/>
  <c r="AC44" i="6"/>
  <c r="AG44" i="6"/>
  <c r="AK44" i="6"/>
  <c r="AO44" i="6"/>
  <c r="AS44" i="6"/>
  <c r="AW44" i="6"/>
  <c r="BA44" i="6"/>
  <c r="BE44" i="6"/>
  <c r="BI44" i="6"/>
  <c r="BM44" i="6"/>
  <c r="BQ44" i="6"/>
  <c r="BU44" i="6"/>
  <c r="BY44" i="6"/>
  <c r="CC44" i="6"/>
  <c r="CG44" i="6"/>
  <c r="CK44" i="6"/>
  <c r="CO44" i="6"/>
  <c r="CS44" i="6"/>
  <c r="CW44" i="6"/>
  <c r="DA44" i="6"/>
  <c r="DE44" i="6"/>
  <c r="DI44" i="6"/>
  <c r="R44" i="6"/>
  <c r="Z44" i="6"/>
  <c r="AH44" i="6"/>
  <c r="AP44" i="6"/>
  <c r="AX44" i="6"/>
  <c r="BF44" i="6"/>
  <c r="BN44" i="6"/>
  <c r="BV44" i="6"/>
  <c r="CD44" i="6"/>
  <c r="CL44" i="6"/>
  <c r="CT44" i="6"/>
  <c r="DB44" i="6"/>
  <c r="DJ44" i="6"/>
  <c r="S44" i="6"/>
  <c r="AA44" i="6"/>
  <c r="AI44" i="6"/>
  <c r="AQ44" i="6"/>
  <c r="AY44" i="6"/>
  <c r="BG44" i="6"/>
  <c r="BO44" i="6"/>
  <c r="BW44" i="6"/>
  <c r="CE44" i="6"/>
  <c r="CM44" i="6"/>
  <c r="CU44" i="6"/>
  <c r="DC44" i="6"/>
  <c r="AD44" i="6"/>
  <c r="AT44" i="6"/>
  <c r="BJ44" i="6"/>
  <c r="BZ44" i="6"/>
  <c r="CP44" i="6"/>
  <c r="DF44" i="6"/>
  <c r="AE44" i="6"/>
  <c r="AU44" i="6"/>
  <c r="BK44" i="6"/>
  <c r="CA44" i="6"/>
  <c r="CQ44" i="6"/>
  <c r="DG44" i="6"/>
  <c r="V44" i="6"/>
  <c r="BB44" i="6"/>
  <c r="CH44" i="6"/>
  <c r="O44" i="6"/>
  <c r="W44" i="6"/>
  <c r="BC44" i="6"/>
  <c r="CI44" i="6"/>
  <c r="B34" i="5"/>
  <c r="C34" i="5" s="1"/>
  <c r="F34" i="5"/>
  <c r="S40" i="6"/>
  <c r="W40" i="6"/>
  <c r="AA40" i="6"/>
  <c r="AE40" i="6"/>
  <c r="AI40" i="6"/>
  <c r="AM40" i="6"/>
  <c r="AQ40" i="6"/>
  <c r="AU40" i="6"/>
  <c r="AY40" i="6"/>
  <c r="BC40" i="6"/>
  <c r="BG40" i="6"/>
  <c r="BK40" i="6"/>
  <c r="BO40" i="6"/>
  <c r="BS40" i="6"/>
  <c r="BW40" i="6"/>
  <c r="CA40" i="6"/>
  <c r="CE40" i="6"/>
  <c r="CI40" i="6"/>
  <c r="CM40" i="6"/>
  <c r="Q40" i="6"/>
  <c r="V40" i="6"/>
  <c r="AB40" i="6"/>
  <c r="AG40" i="6"/>
  <c r="AL40" i="6"/>
  <c r="AR40" i="6"/>
  <c r="AW40" i="6"/>
  <c r="BB40" i="6"/>
  <c r="BH40" i="6"/>
  <c r="BM40" i="6"/>
  <c r="BR40" i="6"/>
  <c r="BX40" i="6"/>
  <c r="CC40" i="6"/>
  <c r="CH40" i="6"/>
  <c r="CN40" i="6"/>
  <c r="CR40" i="6"/>
  <c r="CV40" i="6"/>
  <c r="CZ40" i="6"/>
  <c r="DD40" i="6"/>
  <c r="DH40" i="6"/>
  <c r="P40" i="6"/>
  <c r="X40" i="6"/>
  <c r="AD40" i="6"/>
  <c r="AK40" i="6"/>
  <c r="AS40" i="6"/>
  <c r="AZ40" i="6"/>
  <c r="BF40" i="6"/>
  <c r="BN40" i="6"/>
  <c r="BU40" i="6"/>
  <c r="CB40" i="6"/>
  <c r="CJ40" i="6"/>
  <c r="CP40" i="6"/>
  <c r="CU40" i="6"/>
  <c r="DA40" i="6"/>
  <c r="DF40" i="6"/>
  <c r="R40" i="6"/>
  <c r="Y40" i="6"/>
  <c r="AF40" i="6"/>
  <c r="AN40" i="6"/>
  <c r="AT40" i="6"/>
  <c r="BA40" i="6"/>
  <c r="BI40" i="6"/>
  <c r="BP40" i="6"/>
  <c r="BV40" i="6"/>
  <c r="CD40" i="6"/>
  <c r="CK40" i="6"/>
  <c r="CQ40" i="6"/>
  <c r="CW40" i="6"/>
  <c r="DB40" i="6"/>
  <c r="DG40" i="6"/>
  <c r="T40" i="6"/>
  <c r="AH40" i="6"/>
  <c r="AV40" i="6"/>
  <c r="BJ40" i="6"/>
  <c r="BY40" i="6"/>
  <c r="CL40" i="6"/>
  <c r="CX40" i="6"/>
  <c r="DI40" i="6"/>
  <c r="U40" i="6"/>
  <c r="AJ40" i="6"/>
  <c r="AX40" i="6"/>
  <c r="BL40" i="6"/>
  <c r="BZ40" i="6"/>
  <c r="CO40" i="6"/>
  <c r="CY40" i="6"/>
  <c r="DJ40" i="6"/>
  <c r="AO40" i="6"/>
  <c r="BQ40" i="6"/>
  <c r="CS40" i="6"/>
  <c r="AP40" i="6"/>
  <c r="BT40" i="6"/>
  <c r="CT40" i="6"/>
  <c r="BD40" i="6"/>
  <c r="DC40" i="6"/>
  <c r="O40" i="6"/>
  <c r="BE40" i="6"/>
  <c r="DE40" i="6"/>
  <c r="DE60" i="6"/>
  <c r="CW60" i="6"/>
  <c r="CO60" i="6"/>
  <c r="CG60" i="6"/>
  <c r="BY60" i="6"/>
  <c r="BQ60" i="6"/>
  <c r="BI60" i="6"/>
  <c r="BA60" i="6"/>
  <c r="AS60" i="6"/>
  <c r="AK60" i="6"/>
  <c r="Z60" i="6"/>
  <c r="P60" i="6"/>
  <c r="DI56" i="6"/>
  <c r="CX56" i="6"/>
  <c r="CN56" i="6"/>
  <c r="CC56" i="6"/>
  <c r="BR56" i="6"/>
  <c r="BH56" i="6"/>
  <c r="AW56" i="6"/>
  <c r="AL56" i="6"/>
  <c r="AB56" i="6"/>
  <c r="Q56" i="6"/>
  <c r="DJ52" i="6"/>
  <c r="CZ52" i="6"/>
  <c r="CO52" i="6"/>
  <c r="CD52" i="6"/>
  <c r="BT52" i="6"/>
  <c r="BI52" i="6"/>
  <c r="AX52" i="6"/>
  <c r="AN52" i="6"/>
  <c r="AC52" i="6"/>
  <c r="R52" i="6"/>
  <c r="CM48" i="6"/>
  <c r="BG48" i="6"/>
  <c r="AA48" i="6"/>
  <c r="BS44" i="6"/>
  <c r="AC40" i="6"/>
  <c r="B53" i="5"/>
  <c r="C53" i="5" s="1"/>
  <c r="F53" i="5"/>
  <c r="R59" i="6"/>
  <c r="V59" i="6"/>
  <c r="Z59" i="6"/>
  <c r="AD59" i="6"/>
  <c r="AH59" i="6"/>
  <c r="AL59" i="6"/>
  <c r="AP59" i="6"/>
  <c r="AT59" i="6"/>
  <c r="AX59" i="6"/>
  <c r="BB59" i="6"/>
  <c r="BF59" i="6"/>
  <c r="BJ59" i="6"/>
  <c r="BN59" i="6"/>
  <c r="BR59" i="6"/>
  <c r="BV59" i="6"/>
  <c r="BZ59" i="6"/>
  <c r="CD59" i="6"/>
  <c r="CH59" i="6"/>
  <c r="CL59" i="6"/>
  <c r="CP59" i="6"/>
  <c r="CT59" i="6"/>
  <c r="CX59" i="6"/>
  <c r="DB59" i="6"/>
  <c r="DF59" i="6"/>
  <c r="DJ59" i="6"/>
  <c r="T59" i="6"/>
  <c r="Y59" i="6"/>
  <c r="AE59" i="6"/>
  <c r="AJ59" i="6"/>
  <c r="AO59" i="6"/>
  <c r="AU59" i="6"/>
  <c r="AZ59" i="6"/>
  <c r="BE59" i="6"/>
  <c r="BK59" i="6"/>
  <c r="BP59" i="6"/>
  <c r="BU59" i="6"/>
  <c r="CA59" i="6"/>
  <c r="CF59" i="6"/>
  <c r="CK59" i="6"/>
  <c r="CQ59" i="6"/>
  <c r="CV59" i="6"/>
  <c r="DA59" i="6"/>
  <c r="DG59" i="6"/>
  <c r="CM59" i="6"/>
  <c r="DH59" i="6"/>
  <c r="P59" i="6"/>
  <c r="U59" i="6"/>
  <c r="AA59" i="6"/>
  <c r="AF59" i="6"/>
  <c r="AK59" i="6"/>
  <c r="AQ59" i="6"/>
  <c r="AV59" i="6"/>
  <c r="BA59" i="6"/>
  <c r="BG59" i="6"/>
  <c r="BL59" i="6"/>
  <c r="BQ59" i="6"/>
  <c r="BW59" i="6"/>
  <c r="CB59" i="6"/>
  <c r="CG59" i="6"/>
  <c r="CR59" i="6"/>
  <c r="CW59" i="6"/>
  <c r="DC59" i="6"/>
  <c r="B49" i="5"/>
  <c r="C49" i="5" s="1"/>
  <c r="F49" i="5"/>
  <c r="R55" i="6"/>
  <c r="V55" i="6"/>
  <c r="Z55" i="6"/>
  <c r="AD55" i="6"/>
  <c r="AH55" i="6"/>
  <c r="AL55" i="6"/>
  <c r="AP55" i="6"/>
  <c r="AT55" i="6"/>
  <c r="AX55" i="6"/>
  <c r="BB55" i="6"/>
  <c r="BF55" i="6"/>
  <c r="BJ55" i="6"/>
  <c r="BN55" i="6"/>
  <c r="BR55" i="6"/>
  <c r="BV55" i="6"/>
  <c r="BZ55" i="6"/>
  <c r="CD55" i="6"/>
  <c r="CH55" i="6"/>
  <c r="CL55" i="6"/>
  <c r="CP55" i="6"/>
  <c r="CT55" i="6"/>
  <c r="CX55" i="6"/>
  <c r="DB55" i="6"/>
  <c r="DF55" i="6"/>
  <c r="DJ55" i="6"/>
  <c r="P55" i="6"/>
  <c r="U55" i="6"/>
  <c r="AA55" i="6"/>
  <c r="AF55" i="6"/>
  <c r="AK55" i="6"/>
  <c r="AQ55" i="6"/>
  <c r="AV55" i="6"/>
  <c r="BA55" i="6"/>
  <c r="BG55" i="6"/>
  <c r="BL55" i="6"/>
  <c r="BQ55" i="6"/>
  <c r="BW55" i="6"/>
  <c r="CB55" i="6"/>
  <c r="CG55" i="6"/>
  <c r="CM55" i="6"/>
  <c r="CR55" i="6"/>
  <c r="CW55" i="6"/>
  <c r="DC55" i="6"/>
  <c r="DH55" i="6"/>
  <c r="Q55" i="6"/>
  <c r="W55" i="6"/>
  <c r="AB55" i="6"/>
  <c r="AG55" i="6"/>
  <c r="AM55" i="6"/>
  <c r="AR55" i="6"/>
  <c r="AW55" i="6"/>
  <c r="BC55" i="6"/>
  <c r="BH55" i="6"/>
  <c r="BM55" i="6"/>
  <c r="BS55" i="6"/>
  <c r="BX55" i="6"/>
  <c r="CC55" i="6"/>
  <c r="CI55" i="6"/>
  <c r="CN55" i="6"/>
  <c r="CS55" i="6"/>
  <c r="CY55" i="6"/>
  <c r="DD55" i="6"/>
  <c r="DI55" i="6"/>
  <c r="B45" i="5"/>
  <c r="C45" i="5" s="1"/>
  <c r="F45" i="5"/>
  <c r="R51" i="6"/>
  <c r="V51" i="6"/>
  <c r="Z51" i="6"/>
  <c r="AD51" i="6"/>
  <c r="AH51" i="6"/>
  <c r="AL51" i="6"/>
  <c r="AP51" i="6"/>
  <c r="AT51" i="6"/>
  <c r="AX51" i="6"/>
  <c r="BB51" i="6"/>
  <c r="BF51" i="6"/>
  <c r="BJ51" i="6"/>
  <c r="BN51" i="6"/>
  <c r="BR51" i="6"/>
  <c r="BV51" i="6"/>
  <c r="BZ51" i="6"/>
  <c r="CD51" i="6"/>
  <c r="CH51" i="6"/>
  <c r="CL51" i="6"/>
  <c r="CP51" i="6"/>
  <c r="CT51" i="6"/>
  <c r="CX51" i="6"/>
  <c r="DB51" i="6"/>
  <c r="DF51" i="6"/>
  <c r="DJ51" i="6"/>
  <c r="Q51" i="6"/>
  <c r="W51" i="6"/>
  <c r="AB51" i="6"/>
  <c r="AG51" i="6"/>
  <c r="AM51" i="6"/>
  <c r="AR51" i="6"/>
  <c r="AW51" i="6"/>
  <c r="BC51" i="6"/>
  <c r="BH51" i="6"/>
  <c r="BM51" i="6"/>
  <c r="BS51" i="6"/>
  <c r="BX51" i="6"/>
  <c r="CC51" i="6"/>
  <c r="CI51" i="6"/>
  <c r="CN51" i="6"/>
  <c r="CS51" i="6"/>
  <c r="CY51" i="6"/>
  <c r="DD51" i="6"/>
  <c r="DI51" i="6"/>
  <c r="S51" i="6"/>
  <c r="X51" i="6"/>
  <c r="AC51" i="6"/>
  <c r="AI51" i="6"/>
  <c r="AN51" i="6"/>
  <c r="AS51" i="6"/>
  <c r="AY51" i="6"/>
  <c r="BD51" i="6"/>
  <c r="BI51" i="6"/>
  <c r="BO51" i="6"/>
  <c r="BT51" i="6"/>
  <c r="BY51" i="6"/>
  <c r="CE51" i="6"/>
  <c r="CJ51" i="6"/>
  <c r="CO51" i="6"/>
  <c r="CU51" i="6"/>
  <c r="CZ51" i="6"/>
  <c r="DE51" i="6"/>
  <c r="B41" i="5"/>
  <c r="C41" i="5" s="1"/>
  <c r="F41" i="5"/>
  <c r="S47" i="6"/>
  <c r="W47" i="6"/>
  <c r="AA47" i="6"/>
  <c r="AE47" i="6"/>
  <c r="AI47" i="6"/>
  <c r="AM47" i="6"/>
  <c r="AQ47" i="6"/>
  <c r="AU47" i="6"/>
  <c r="AY47" i="6"/>
  <c r="BC47" i="6"/>
  <c r="BG47" i="6"/>
  <c r="BK47" i="6"/>
  <c r="BO47" i="6"/>
  <c r="BS47" i="6"/>
  <c r="BW47" i="6"/>
  <c r="CA47" i="6"/>
  <c r="CE47" i="6"/>
  <c r="CI47" i="6"/>
  <c r="CM47" i="6"/>
  <c r="CQ47" i="6"/>
  <c r="CU47" i="6"/>
  <c r="CY47" i="6"/>
  <c r="DC47" i="6"/>
  <c r="DG47" i="6"/>
  <c r="P47" i="6"/>
  <c r="T47" i="6"/>
  <c r="X47" i="6"/>
  <c r="AB47" i="6"/>
  <c r="AF47" i="6"/>
  <c r="AJ47" i="6"/>
  <c r="AN47" i="6"/>
  <c r="AR47" i="6"/>
  <c r="AV47" i="6"/>
  <c r="AZ47" i="6"/>
  <c r="BD47" i="6"/>
  <c r="BH47" i="6"/>
  <c r="BL47" i="6"/>
  <c r="BP47" i="6"/>
  <c r="BT47" i="6"/>
  <c r="BX47" i="6"/>
  <c r="CB47" i="6"/>
  <c r="CF47" i="6"/>
  <c r="CJ47" i="6"/>
  <c r="CN47" i="6"/>
  <c r="CR47" i="6"/>
  <c r="CV47" i="6"/>
  <c r="CZ47" i="6"/>
  <c r="DD47" i="6"/>
  <c r="DH47" i="6"/>
  <c r="Q47" i="6"/>
  <c r="Y47" i="6"/>
  <c r="AG47" i="6"/>
  <c r="AO47" i="6"/>
  <c r="AW47" i="6"/>
  <c r="BE47" i="6"/>
  <c r="BM47" i="6"/>
  <c r="BU47" i="6"/>
  <c r="CC47" i="6"/>
  <c r="CK47" i="6"/>
  <c r="CS47" i="6"/>
  <c r="DA47" i="6"/>
  <c r="DI47" i="6"/>
  <c r="R47" i="6"/>
  <c r="Z47" i="6"/>
  <c r="AH47" i="6"/>
  <c r="AP47" i="6"/>
  <c r="AX47" i="6"/>
  <c r="BF47" i="6"/>
  <c r="BN47" i="6"/>
  <c r="BV47" i="6"/>
  <c r="CD47" i="6"/>
  <c r="CL47" i="6"/>
  <c r="CT47" i="6"/>
  <c r="DB47" i="6"/>
  <c r="DJ47" i="6"/>
  <c r="U47" i="6"/>
  <c r="AK47" i="6"/>
  <c r="BA47" i="6"/>
  <c r="BQ47" i="6"/>
  <c r="CG47" i="6"/>
  <c r="CW47" i="6"/>
  <c r="V47" i="6"/>
  <c r="AL47" i="6"/>
  <c r="BB47" i="6"/>
  <c r="BR47" i="6"/>
  <c r="CH47" i="6"/>
  <c r="CX47" i="6"/>
  <c r="B37" i="5"/>
  <c r="C37" i="5" s="1"/>
  <c r="F37" i="5"/>
  <c r="S43" i="6"/>
  <c r="W43" i="6"/>
  <c r="AA43" i="6"/>
  <c r="AE43" i="6"/>
  <c r="AI43" i="6"/>
  <c r="AM43" i="6"/>
  <c r="AQ43" i="6"/>
  <c r="AU43" i="6"/>
  <c r="AY43" i="6"/>
  <c r="BC43" i="6"/>
  <c r="BG43" i="6"/>
  <c r="BK43" i="6"/>
  <c r="BO43" i="6"/>
  <c r="BS43" i="6"/>
  <c r="BW43" i="6"/>
  <c r="CA43" i="6"/>
  <c r="CE43" i="6"/>
  <c r="CI43" i="6"/>
  <c r="CM43" i="6"/>
  <c r="CQ43" i="6"/>
  <c r="CU43" i="6"/>
  <c r="CY43" i="6"/>
  <c r="DC43" i="6"/>
  <c r="DG43" i="6"/>
  <c r="P43" i="6"/>
  <c r="T43" i="6"/>
  <c r="X43" i="6"/>
  <c r="AB43" i="6"/>
  <c r="AF43" i="6"/>
  <c r="AJ43" i="6"/>
  <c r="AN43" i="6"/>
  <c r="AR43" i="6"/>
  <c r="AV43" i="6"/>
  <c r="AZ43" i="6"/>
  <c r="BD43" i="6"/>
  <c r="BH43" i="6"/>
  <c r="BL43" i="6"/>
  <c r="BP43" i="6"/>
  <c r="BT43" i="6"/>
  <c r="BX43" i="6"/>
  <c r="CB43" i="6"/>
  <c r="CF43" i="6"/>
  <c r="CJ43" i="6"/>
  <c r="CN43" i="6"/>
  <c r="CR43" i="6"/>
  <c r="CV43" i="6"/>
  <c r="CZ43" i="6"/>
  <c r="DD43" i="6"/>
  <c r="DH43" i="6"/>
  <c r="U43" i="6"/>
  <c r="AC43" i="6"/>
  <c r="AK43" i="6"/>
  <c r="AS43" i="6"/>
  <c r="BA43" i="6"/>
  <c r="BI43" i="6"/>
  <c r="BQ43" i="6"/>
  <c r="BY43" i="6"/>
  <c r="CG43" i="6"/>
  <c r="CO43" i="6"/>
  <c r="CW43" i="6"/>
  <c r="DE43" i="6"/>
  <c r="V43" i="6"/>
  <c r="AD43" i="6"/>
  <c r="AL43" i="6"/>
  <c r="AT43" i="6"/>
  <c r="BB43" i="6"/>
  <c r="BJ43" i="6"/>
  <c r="BR43" i="6"/>
  <c r="BZ43" i="6"/>
  <c r="CH43" i="6"/>
  <c r="CP43" i="6"/>
  <c r="CX43" i="6"/>
  <c r="DF43" i="6"/>
  <c r="Q43" i="6"/>
  <c r="AG43" i="6"/>
  <c r="AW43" i="6"/>
  <c r="BM43" i="6"/>
  <c r="CC43" i="6"/>
  <c r="CS43" i="6"/>
  <c r="DI43" i="6"/>
  <c r="R43" i="6"/>
  <c r="AH43" i="6"/>
  <c r="AX43" i="6"/>
  <c r="BN43" i="6"/>
  <c r="CD43" i="6"/>
  <c r="CT43" i="6"/>
  <c r="DJ43" i="6"/>
  <c r="Y43" i="6"/>
  <c r="BE43" i="6"/>
  <c r="CK43" i="6"/>
  <c r="Z43" i="6"/>
  <c r="BF43" i="6"/>
  <c r="CL43" i="6"/>
  <c r="B33" i="5"/>
  <c r="C33" i="5" s="1"/>
  <c r="F33" i="5"/>
  <c r="R39" i="6"/>
  <c r="V39" i="6"/>
  <c r="Z39" i="6"/>
  <c r="AD39" i="6"/>
  <c r="AH39" i="6"/>
  <c r="AL39" i="6"/>
  <c r="AP39" i="6"/>
  <c r="AT39" i="6"/>
  <c r="AX39" i="6"/>
  <c r="BB39" i="6"/>
  <c r="BF39" i="6"/>
  <c r="BJ39" i="6"/>
  <c r="BN39" i="6"/>
  <c r="BR39" i="6"/>
  <c r="BV39" i="6"/>
  <c r="BZ39" i="6"/>
  <c r="CD39" i="6"/>
  <c r="CH39" i="6"/>
  <c r="CL39" i="6"/>
  <c r="CP39" i="6"/>
  <c r="CT39" i="6"/>
  <c r="CX39" i="6"/>
  <c r="DB39" i="6"/>
  <c r="DF39" i="6"/>
  <c r="DJ39" i="6"/>
  <c r="S39" i="6"/>
  <c r="X39" i="6"/>
  <c r="AC39" i="6"/>
  <c r="AI39" i="6"/>
  <c r="AN39" i="6"/>
  <c r="AS39" i="6"/>
  <c r="AY39" i="6"/>
  <c r="BD39" i="6"/>
  <c r="BI39" i="6"/>
  <c r="BO39" i="6"/>
  <c r="BT39" i="6"/>
  <c r="BY39" i="6"/>
  <c r="CE39" i="6"/>
  <c r="CJ39" i="6"/>
  <c r="CO39" i="6"/>
  <c r="CU39" i="6"/>
  <c r="CZ39" i="6"/>
  <c r="DE39" i="6"/>
  <c r="T39" i="6"/>
  <c r="Y39" i="6"/>
  <c r="AE39" i="6"/>
  <c r="AJ39" i="6"/>
  <c r="AO39" i="6"/>
  <c r="AU39" i="6"/>
  <c r="AZ39" i="6"/>
  <c r="BE39" i="6"/>
  <c r="BK39" i="6"/>
  <c r="BP39" i="6"/>
  <c r="BU39" i="6"/>
  <c r="CA39" i="6"/>
  <c r="CF39" i="6"/>
  <c r="CK39" i="6"/>
  <c r="CQ39" i="6"/>
  <c r="CV39" i="6"/>
  <c r="DA39" i="6"/>
  <c r="DG39" i="6"/>
  <c r="U39" i="6"/>
  <c r="AF39" i="6"/>
  <c r="AQ39" i="6"/>
  <c r="BA39" i="6"/>
  <c r="BL39" i="6"/>
  <c r="BW39" i="6"/>
  <c r="CG39" i="6"/>
  <c r="CR39" i="6"/>
  <c r="DC39" i="6"/>
  <c r="W39" i="6"/>
  <c r="AG39" i="6"/>
  <c r="AR39" i="6"/>
  <c r="BC39" i="6"/>
  <c r="BM39" i="6"/>
  <c r="BX39" i="6"/>
  <c r="CI39" i="6"/>
  <c r="CS39" i="6"/>
  <c r="DD39" i="6"/>
  <c r="P39" i="6"/>
  <c r="AK39" i="6"/>
  <c r="BG39" i="6"/>
  <c r="CB39" i="6"/>
  <c r="CW39" i="6"/>
  <c r="Q39" i="6"/>
  <c r="AM39" i="6"/>
  <c r="BH39" i="6"/>
  <c r="CC39" i="6"/>
  <c r="CY39" i="6"/>
  <c r="AA39" i="6"/>
  <c r="BQ39" i="6"/>
  <c r="DH39" i="6"/>
  <c r="AB39" i="6"/>
  <c r="BS39" i="6"/>
  <c r="DI39" i="6"/>
  <c r="CM39" i="6"/>
  <c r="CN39" i="6"/>
  <c r="O55" i="6"/>
  <c r="O39" i="6"/>
  <c r="DD60" i="6"/>
  <c r="CV60" i="6"/>
  <c r="CN60" i="6"/>
  <c r="CF60" i="6"/>
  <c r="BX60" i="6"/>
  <c r="BP60" i="6"/>
  <c r="BH60" i="6"/>
  <c r="AZ60" i="6"/>
  <c r="AR60" i="6"/>
  <c r="AJ60" i="6"/>
  <c r="Y60" i="6"/>
  <c r="DI59" i="6"/>
  <c r="CY59" i="6"/>
  <c r="CN59" i="6"/>
  <c r="CC59" i="6"/>
  <c r="BS59" i="6"/>
  <c r="BH59" i="6"/>
  <c r="AW59" i="6"/>
  <c r="AM59" i="6"/>
  <c r="AB59" i="6"/>
  <c r="Q59" i="6"/>
  <c r="DH56" i="6"/>
  <c r="CW56" i="6"/>
  <c r="CL56" i="6"/>
  <c r="CB56" i="6"/>
  <c r="BQ56" i="6"/>
  <c r="BF56" i="6"/>
  <c r="AV56" i="6"/>
  <c r="AK56" i="6"/>
  <c r="Z56" i="6"/>
  <c r="P56" i="6"/>
  <c r="CZ55" i="6"/>
  <c r="CO55" i="6"/>
  <c r="CE55" i="6"/>
  <c r="BT55" i="6"/>
  <c r="BI55" i="6"/>
  <c r="AY55" i="6"/>
  <c r="AN55" i="6"/>
  <c r="AC55" i="6"/>
  <c r="S55" i="6"/>
  <c r="DI52" i="6"/>
  <c r="CX52" i="6"/>
  <c r="CN52" i="6"/>
  <c r="CC52" i="6"/>
  <c r="BR52" i="6"/>
  <c r="BH52" i="6"/>
  <c r="AW52" i="6"/>
  <c r="AL52" i="6"/>
  <c r="AB52" i="6"/>
  <c r="Q52" i="6"/>
  <c r="DA51" i="6"/>
  <c r="CQ51" i="6"/>
  <c r="CF51" i="6"/>
  <c r="BU51" i="6"/>
  <c r="BK51" i="6"/>
  <c r="AZ51" i="6"/>
  <c r="AO51" i="6"/>
  <c r="AE51" i="6"/>
  <c r="T51" i="6"/>
  <c r="CL48" i="6"/>
  <c r="BF48" i="6"/>
  <c r="Z48" i="6"/>
  <c r="CO47" i="6"/>
  <c r="BI47" i="6"/>
  <c r="AC47" i="6"/>
  <c r="DA43" i="6"/>
  <c r="F56" i="5"/>
  <c r="B56" i="5"/>
  <c r="C56" i="5" s="1"/>
  <c r="Q62" i="6"/>
  <c r="U62" i="6"/>
  <c r="Y62" i="6"/>
  <c r="AC62" i="6"/>
  <c r="AG62" i="6"/>
  <c r="AK62" i="6"/>
  <c r="AO62" i="6"/>
  <c r="AS62" i="6"/>
  <c r="AW62" i="6"/>
  <c r="BA62" i="6"/>
  <c r="BE62" i="6"/>
  <c r="BI62" i="6"/>
  <c r="BM62" i="6"/>
  <c r="BQ62" i="6"/>
  <c r="BU62" i="6"/>
  <c r="BY62" i="6"/>
  <c r="CC62" i="6"/>
  <c r="CG62" i="6"/>
  <c r="CK62" i="6"/>
  <c r="CO62" i="6"/>
  <c r="CS62" i="6"/>
  <c r="CW62" i="6"/>
  <c r="DA62" i="6"/>
  <c r="DE62" i="6"/>
  <c r="DI62" i="6"/>
  <c r="R62" i="6"/>
  <c r="Z62" i="6"/>
  <c r="AD62" i="6"/>
  <c r="V62" i="6"/>
  <c r="AH62" i="6"/>
  <c r="F52" i="5"/>
  <c r="B52" i="5"/>
  <c r="C52" i="5" s="1"/>
  <c r="Q58" i="6"/>
  <c r="U58" i="6"/>
  <c r="Y58" i="6"/>
  <c r="AC58" i="6"/>
  <c r="AG58" i="6"/>
  <c r="AK58" i="6"/>
  <c r="AO58" i="6"/>
  <c r="AS58" i="6"/>
  <c r="AW58" i="6"/>
  <c r="BA58" i="6"/>
  <c r="BE58" i="6"/>
  <c r="BI58" i="6"/>
  <c r="BM58" i="6"/>
  <c r="BQ58" i="6"/>
  <c r="BU58" i="6"/>
  <c r="BY58" i="6"/>
  <c r="CC58" i="6"/>
  <c r="CG58" i="6"/>
  <c r="CK58" i="6"/>
  <c r="CO58" i="6"/>
  <c r="CS58" i="6"/>
  <c r="CW58" i="6"/>
  <c r="DA58" i="6"/>
  <c r="DE58" i="6"/>
  <c r="DI58" i="6"/>
  <c r="R58" i="6"/>
  <c r="W58" i="6"/>
  <c r="AB58" i="6"/>
  <c r="AH58" i="6"/>
  <c r="AM58" i="6"/>
  <c r="AR58" i="6"/>
  <c r="AX58" i="6"/>
  <c r="BC58" i="6"/>
  <c r="BH58" i="6"/>
  <c r="BN58" i="6"/>
  <c r="BS58" i="6"/>
  <c r="BX58" i="6"/>
  <c r="CD58" i="6"/>
  <c r="CI58" i="6"/>
  <c r="CN58" i="6"/>
  <c r="CT58" i="6"/>
  <c r="CY58" i="6"/>
  <c r="DD58" i="6"/>
  <c r="DJ58" i="6"/>
  <c r="BO58" i="6"/>
  <c r="S58" i="6"/>
  <c r="X58" i="6"/>
  <c r="AD58" i="6"/>
  <c r="AI58" i="6"/>
  <c r="AN58" i="6"/>
  <c r="AT58" i="6"/>
  <c r="AY58" i="6"/>
  <c r="BD58" i="6"/>
  <c r="BJ58" i="6"/>
  <c r="BT58" i="6"/>
  <c r="BZ58" i="6"/>
  <c r="CE58" i="6"/>
  <c r="CJ58" i="6"/>
  <c r="CP58" i="6"/>
  <c r="CU58" i="6"/>
  <c r="CZ58" i="6"/>
  <c r="DF58" i="6"/>
  <c r="F48" i="5"/>
  <c r="B48" i="5"/>
  <c r="C48" i="5" s="1"/>
  <c r="Q54" i="6"/>
  <c r="U54" i="6"/>
  <c r="Y54" i="6"/>
  <c r="AC54" i="6"/>
  <c r="AG54" i="6"/>
  <c r="AK54" i="6"/>
  <c r="AO54" i="6"/>
  <c r="AS54" i="6"/>
  <c r="AW54" i="6"/>
  <c r="BA54" i="6"/>
  <c r="BE54" i="6"/>
  <c r="BI54" i="6"/>
  <c r="BM54" i="6"/>
  <c r="BQ54" i="6"/>
  <c r="BU54" i="6"/>
  <c r="BY54" i="6"/>
  <c r="CC54" i="6"/>
  <c r="CG54" i="6"/>
  <c r="CK54" i="6"/>
  <c r="CO54" i="6"/>
  <c r="CS54" i="6"/>
  <c r="CW54" i="6"/>
  <c r="DA54" i="6"/>
  <c r="DE54" i="6"/>
  <c r="DI54" i="6"/>
  <c r="S54" i="6"/>
  <c r="X54" i="6"/>
  <c r="AD54" i="6"/>
  <c r="AI54" i="6"/>
  <c r="AN54" i="6"/>
  <c r="AT54" i="6"/>
  <c r="AY54" i="6"/>
  <c r="BD54" i="6"/>
  <c r="BJ54" i="6"/>
  <c r="BO54" i="6"/>
  <c r="BT54" i="6"/>
  <c r="BZ54" i="6"/>
  <c r="CE54" i="6"/>
  <c r="CJ54" i="6"/>
  <c r="CP54" i="6"/>
  <c r="CU54" i="6"/>
  <c r="CZ54" i="6"/>
  <c r="DF54" i="6"/>
  <c r="T54" i="6"/>
  <c r="Z54" i="6"/>
  <c r="AE54" i="6"/>
  <c r="AJ54" i="6"/>
  <c r="AP54" i="6"/>
  <c r="AU54" i="6"/>
  <c r="AZ54" i="6"/>
  <c r="BF54" i="6"/>
  <c r="BK54" i="6"/>
  <c r="BP54" i="6"/>
  <c r="BV54" i="6"/>
  <c r="CA54" i="6"/>
  <c r="CF54" i="6"/>
  <c r="CL54" i="6"/>
  <c r="CQ54" i="6"/>
  <c r="CV54" i="6"/>
  <c r="DB54" i="6"/>
  <c r="DG54" i="6"/>
  <c r="F40" i="5"/>
  <c r="B40" i="5"/>
  <c r="C40" i="5" s="1"/>
  <c r="R46" i="6"/>
  <c r="V46" i="6"/>
  <c r="Z46" i="6"/>
  <c r="AD46" i="6"/>
  <c r="AH46" i="6"/>
  <c r="AL46" i="6"/>
  <c r="AP46" i="6"/>
  <c r="AT46" i="6"/>
  <c r="AX46" i="6"/>
  <c r="BB46" i="6"/>
  <c r="BF46" i="6"/>
  <c r="BJ46" i="6"/>
  <c r="BN46" i="6"/>
  <c r="BR46" i="6"/>
  <c r="P46" i="6"/>
  <c r="U46" i="6"/>
  <c r="AA46" i="6"/>
  <c r="AF46" i="6"/>
  <c r="AK46" i="6"/>
  <c r="AQ46" i="6"/>
  <c r="AV46" i="6"/>
  <c r="BA46" i="6"/>
  <c r="BG46" i="6"/>
  <c r="BL46" i="6"/>
  <c r="BQ46" i="6"/>
  <c r="BV46" i="6"/>
  <c r="BZ46" i="6"/>
  <c r="CD46" i="6"/>
  <c r="CH46" i="6"/>
  <c r="CL46" i="6"/>
  <c r="CP46" i="6"/>
  <c r="CT46" i="6"/>
  <c r="CX46" i="6"/>
  <c r="DB46" i="6"/>
  <c r="DF46" i="6"/>
  <c r="DJ46" i="6"/>
  <c r="Q46" i="6"/>
  <c r="W46" i="6"/>
  <c r="AB46" i="6"/>
  <c r="AG46" i="6"/>
  <c r="AM46" i="6"/>
  <c r="AR46" i="6"/>
  <c r="AW46" i="6"/>
  <c r="BC46" i="6"/>
  <c r="BH46" i="6"/>
  <c r="BM46" i="6"/>
  <c r="BS46" i="6"/>
  <c r="BW46" i="6"/>
  <c r="CA46" i="6"/>
  <c r="CE46" i="6"/>
  <c r="CI46" i="6"/>
  <c r="CM46" i="6"/>
  <c r="CQ46" i="6"/>
  <c r="CU46" i="6"/>
  <c r="CY46" i="6"/>
  <c r="DC46" i="6"/>
  <c r="DG46" i="6"/>
  <c r="X46" i="6"/>
  <c r="AI46" i="6"/>
  <c r="AS46" i="6"/>
  <c r="BD46" i="6"/>
  <c r="BO46" i="6"/>
  <c r="BX46" i="6"/>
  <c r="CF46" i="6"/>
  <c r="CN46" i="6"/>
  <c r="CV46" i="6"/>
  <c r="DD46" i="6"/>
  <c r="Y46" i="6"/>
  <c r="AJ46" i="6"/>
  <c r="AU46" i="6"/>
  <c r="BE46" i="6"/>
  <c r="BP46" i="6"/>
  <c r="BY46" i="6"/>
  <c r="CG46" i="6"/>
  <c r="CO46" i="6"/>
  <c r="CW46" i="6"/>
  <c r="DE46" i="6"/>
  <c r="AC46" i="6"/>
  <c r="AY46" i="6"/>
  <c r="BT46" i="6"/>
  <c r="CJ46" i="6"/>
  <c r="CZ46" i="6"/>
  <c r="AE46" i="6"/>
  <c r="AZ46" i="6"/>
  <c r="BU46" i="6"/>
  <c r="CK46" i="6"/>
  <c r="DA46" i="6"/>
  <c r="F36" i="5"/>
  <c r="B36" i="5"/>
  <c r="C36" i="5" s="1"/>
  <c r="R42" i="6"/>
  <c r="V42" i="6"/>
  <c r="Z42" i="6"/>
  <c r="AD42" i="6"/>
  <c r="AH42" i="6"/>
  <c r="AL42" i="6"/>
  <c r="AP42" i="6"/>
  <c r="AT42" i="6"/>
  <c r="AX42" i="6"/>
  <c r="BB42" i="6"/>
  <c r="BF42" i="6"/>
  <c r="BJ42" i="6"/>
  <c r="BN42" i="6"/>
  <c r="BR42" i="6"/>
  <c r="BV42" i="6"/>
  <c r="BZ42" i="6"/>
  <c r="CD42" i="6"/>
  <c r="CH42" i="6"/>
  <c r="CL42" i="6"/>
  <c r="CP42" i="6"/>
  <c r="CT42" i="6"/>
  <c r="CX42" i="6"/>
  <c r="DB42" i="6"/>
  <c r="DF42" i="6"/>
  <c r="DJ42" i="6"/>
  <c r="S42" i="6"/>
  <c r="W42" i="6"/>
  <c r="AA42" i="6"/>
  <c r="AE42" i="6"/>
  <c r="AI42" i="6"/>
  <c r="AM42" i="6"/>
  <c r="AQ42" i="6"/>
  <c r="AU42" i="6"/>
  <c r="AY42" i="6"/>
  <c r="BC42" i="6"/>
  <c r="BG42" i="6"/>
  <c r="BK42" i="6"/>
  <c r="BO42" i="6"/>
  <c r="BS42" i="6"/>
  <c r="BW42" i="6"/>
  <c r="CA42" i="6"/>
  <c r="CE42" i="6"/>
  <c r="CI42" i="6"/>
  <c r="CM42" i="6"/>
  <c r="CQ42" i="6"/>
  <c r="CU42" i="6"/>
  <c r="CY42" i="6"/>
  <c r="DC42" i="6"/>
  <c r="DG42" i="6"/>
  <c r="P42" i="6"/>
  <c r="X42" i="6"/>
  <c r="AF42" i="6"/>
  <c r="AN42" i="6"/>
  <c r="AV42" i="6"/>
  <c r="BD42" i="6"/>
  <c r="BL42" i="6"/>
  <c r="BT42" i="6"/>
  <c r="CB42" i="6"/>
  <c r="CJ42" i="6"/>
  <c r="CR42" i="6"/>
  <c r="CZ42" i="6"/>
  <c r="DH42" i="6"/>
  <c r="Q42" i="6"/>
  <c r="Y42" i="6"/>
  <c r="AG42" i="6"/>
  <c r="AO42" i="6"/>
  <c r="AW42" i="6"/>
  <c r="BE42" i="6"/>
  <c r="BM42" i="6"/>
  <c r="BU42" i="6"/>
  <c r="CC42" i="6"/>
  <c r="CK42" i="6"/>
  <c r="CS42" i="6"/>
  <c r="DA42" i="6"/>
  <c r="DI42" i="6"/>
  <c r="T42" i="6"/>
  <c r="AJ42" i="6"/>
  <c r="AZ42" i="6"/>
  <c r="BP42" i="6"/>
  <c r="CF42" i="6"/>
  <c r="CV42" i="6"/>
  <c r="U42" i="6"/>
  <c r="AK42" i="6"/>
  <c r="BA42" i="6"/>
  <c r="BQ42" i="6"/>
  <c r="CG42" i="6"/>
  <c r="CW42" i="6"/>
  <c r="AB42" i="6"/>
  <c r="BH42" i="6"/>
  <c r="CN42" i="6"/>
  <c r="AC42" i="6"/>
  <c r="BI42" i="6"/>
  <c r="CO42" i="6"/>
  <c r="F32" i="5"/>
  <c r="B32" i="5"/>
  <c r="C32" i="5" s="1"/>
  <c r="Q38" i="6"/>
  <c r="U38" i="6"/>
  <c r="Y38" i="6"/>
  <c r="AC38" i="6"/>
  <c r="AG38" i="6"/>
  <c r="AK38" i="6"/>
  <c r="AO38" i="6"/>
  <c r="AS38" i="6"/>
  <c r="AW38" i="6"/>
  <c r="BA38" i="6"/>
  <c r="BE38" i="6"/>
  <c r="BI38" i="6"/>
  <c r="BM38" i="6"/>
  <c r="BQ38" i="6"/>
  <c r="BU38" i="6"/>
  <c r="BY38" i="6"/>
  <c r="CC38" i="6"/>
  <c r="CG38" i="6"/>
  <c r="CK38" i="6"/>
  <c r="CO38" i="6"/>
  <c r="CS38" i="6"/>
  <c r="CW38" i="6"/>
  <c r="DA38" i="6"/>
  <c r="DE38" i="6"/>
  <c r="DI38" i="6"/>
  <c r="R38" i="6"/>
  <c r="V38" i="6"/>
  <c r="Z38" i="6"/>
  <c r="S38" i="6"/>
  <c r="AA38" i="6"/>
  <c r="AF38" i="6"/>
  <c r="AL38" i="6"/>
  <c r="AQ38" i="6"/>
  <c r="AV38" i="6"/>
  <c r="BB38" i="6"/>
  <c r="BG38" i="6"/>
  <c r="BL38" i="6"/>
  <c r="BR38" i="6"/>
  <c r="BW38" i="6"/>
  <c r="CB38" i="6"/>
  <c r="CH38" i="6"/>
  <c r="CM38" i="6"/>
  <c r="CR38" i="6"/>
  <c r="CX38" i="6"/>
  <c r="DC38" i="6"/>
  <c r="DH38" i="6"/>
  <c r="T38" i="6"/>
  <c r="AB38" i="6"/>
  <c r="AH38" i="6"/>
  <c r="AM38" i="6"/>
  <c r="AR38" i="6"/>
  <c r="AX38" i="6"/>
  <c r="BC38" i="6"/>
  <c r="BH38" i="6"/>
  <c r="BN38" i="6"/>
  <c r="BS38" i="6"/>
  <c r="BX38" i="6"/>
  <c r="CD38" i="6"/>
  <c r="CI38" i="6"/>
  <c r="CN38" i="6"/>
  <c r="CT38" i="6"/>
  <c r="CY38" i="6"/>
  <c r="DD38" i="6"/>
  <c r="DJ38" i="6"/>
  <c r="W38" i="6"/>
  <c r="AI38" i="6"/>
  <c r="AT38" i="6"/>
  <c r="BD38" i="6"/>
  <c r="BO38" i="6"/>
  <c r="BZ38" i="6"/>
  <c r="CJ38" i="6"/>
  <c r="CU38" i="6"/>
  <c r="DF38" i="6"/>
  <c r="X38" i="6"/>
  <c r="AJ38" i="6"/>
  <c r="AU38" i="6"/>
  <c r="BF38" i="6"/>
  <c r="BP38" i="6"/>
  <c r="CA38" i="6"/>
  <c r="CL38" i="6"/>
  <c r="CV38" i="6"/>
  <c r="DG38" i="6"/>
  <c r="AD38" i="6"/>
  <c r="AY38" i="6"/>
  <c r="BT38" i="6"/>
  <c r="CP38" i="6"/>
  <c r="AE38" i="6"/>
  <c r="AZ38" i="6"/>
  <c r="BV38" i="6"/>
  <c r="CQ38" i="6"/>
  <c r="AN38" i="6"/>
  <c r="CE38" i="6"/>
  <c r="AP38" i="6"/>
  <c r="CF38" i="6"/>
  <c r="CZ38" i="6"/>
  <c r="P38" i="6"/>
  <c r="DB38" i="6"/>
  <c r="O59" i="6"/>
  <c r="O54" i="6"/>
  <c r="O43" i="6"/>
  <c r="O38" i="6"/>
  <c r="DF62" i="6"/>
  <c r="CZ62" i="6"/>
  <c r="CU62" i="6"/>
  <c r="CP62" i="6"/>
  <c r="CJ62" i="6"/>
  <c r="CE62" i="6"/>
  <c r="BZ62" i="6"/>
  <c r="BT62" i="6"/>
  <c r="BO62" i="6"/>
  <c r="BJ62" i="6"/>
  <c r="BD62" i="6"/>
  <c r="AY62" i="6"/>
  <c r="AT62" i="6"/>
  <c r="AN62" i="6"/>
  <c r="AI62" i="6"/>
  <c r="AA62" i="6"/>
  <c r="S62" i="6"/>
  <c r="DI60" i="6"/>
  <c r="DA60" i="6"/>
  <c r="CS60" i="6"/>
  <c r="CK60" i="6"/>
  <c r="CC60" i="6"/>
  <c r="BU60" i="6"/>
  <c r="BM60" i="6"/>
  <c r="BE60" i="6"/>
  <c r="AW60" i="6"/>
  <c r="AO60" i="6"/>
  <c r="AF60" i="6"/>
  <c r="U60" i="6"/>
  <c r="DE59" i="6"/>
  <c r="CU59" i="6"/>
  <c r="CJ59" i="6"/>
  <c r="BY59" i="6"/>
  <c r="BO59" i="6"/>
  <c r="BD59" i="6"/>
  <c r="AS59" i="6"/>
  <c r="AI59" i="6"/>
  <c r="X59" i="6"/>
  <c r="DH58" i="6"/>
  <c r="CX58" i="6"/>
  <c r="CM58" i="6"/>
  <c r="CB58" i="6"/>
  <c r="BR58" i="6"/>
  <c r="BG58" i="6"/>
  <c r="AV58" i="6"/>
  <c r="AL58" i="6"/>
  <c r="AA58" i="6"/>
  <c r="P58" i="6"/>
  <c r="DD56" i="6"/>
  <c r="CS56" i="6"/>
  <c r="CH56" i="6"/>
  <c r="BX56" i="6"/>
  <c r="BM56" i="6"/>
  <c r="BB56" i="6"/>
  <c r="AR56" i="6"/>
  <c r="AG56" i="6"/>
  <c r="V56" i="6"/>
  <c r="DG55" i="6"/>
  <c r="CV55" i="6"/>
  <c r="CK55" i="6"/>
  <c r="CA55" i="6"/>
  <c r="BP55" i="6"/>
  <c r="O58" i="6"/>
  <c r="O47" i="6"/>
  <c r="O42" i="6"/>
  <c r="DJ62" i="6"/>
  <c r="DD62" i="6"/>
  <c r="CY62" i="6"/>
  <c r="CT62" i="6"/>
  <c r="CN62" i="6"/>
  <c r="CI62" i="6"/>
  <c r="CD62" i="6"/>
  <c r="BX62" i="6"/>
  <c r="BS62" i="6"/>
  <c r="BN62" i="6"/>
  <c r="BH62" i="6"/>
  <c r="BC62" i="6"/>
  <c r="AX62" i="6"/>
  <c r="AR62" i="6"/>
  <c r="AM62" i="6"/>
  <c r="AF62" i="6"/>
  <c r="X62" i="6"/>
  <c r="P62" i="6"/>
  <c r="DH60" i="6"/>
  <c r="CZ60" i="6"/>
  <c r="CR60" i="6"/>
  <c r="CJ60" i="6"/>
  <c r="CB60" i="6"/>
  <c r="BT60" i="6"/>
  <c r="BL60" i="6"/>
  <c r="BD60" i="6"/>
  <c r="AV60" i="6"/>
  <c r="AN60" i="6"/>
  <c r="AD60" i="6"/>
  <c r="T60" i="6"/>
  <c r="DD59" i="6"/>
  <c r="CS59" i="6"/>
  <c r="CI59" i="6"/>
  <c r="BX59" i="6"/>
  <c r="BM59" i="6"/>
  <c r="BC59" i="6"/>
  <c r="AR59" i="6"/>
  <c r="AG59" i="6"/>
  <c r="W59" i="6"/>
  <c r="DG58" i="6"/>
  <c r="CV58" i="6"/>
  <c r="CL58" i="6"/>
  <c r="CA58" i="6"/>
  <c r="BP58" i="6"/>
  <c r="BF58" i="6"/>
  <c r="AU58" i="6"/>
  <c r="AJ58" i="6"/>
  <c r="Z58" i="6"/>
  <c r="DB56" i="6"/>
  <c r="CR56" i="6"/>
  <c r="CG56" i="6"/>
  <c r="BV56" i="6"/>
  <c r="BL56" i="6"/>
  <c r="BA56" i="6"/>
  <c r="AP56" i="6"/>
  <c r="AF56" i="6"/>
  <c r="U56" i="6"/>
  <c r="DE55" i="6"/>
  <c r="CU55" i="6"/>
  <c r="CJ55" i="6"/>
  <c r="BY55" i="6"/>
  <c r="BO55" i="6"/>
  <c r="BD55" i="6"/>
  <c r="AS55" i="6"/>
  <c r="AI55" i="6"/>
  <c r="X55" i="6"/>
  <c r="DH54" i="6"/>
  <c r="CX54" i="6"/>
  <c r="CM54" i="6"/>
  <c r="CB54" i="6"/>
  <c r="BR54" i="6"/>
  <c r="BG54" i="6"/>
  <c r="AV54" i="6"/>
  <c r="AL54" i="6"/>
  <c r="AA54" i="6"/>
  <c r="P54" i="6"/>
  <c r="DD52" i="6"/>
  <c r="CS52" i="6"/>
  <c r="CH52" i="6"/>
  <c r="BX52" i="6"/>
  <c r="BM52" i="6"/>
  <c r="BB52" i="6"/>
  <c r="AR52" i="6"/>
  <c r="AG52" i="6"/>
  <c r="V52" i="6"/>
  <c r="DG51" i="6"/>
  <c r="CV51" i="6"/>
  <c r="CK51" i="6"/>
  <c r="CA51" i="6"/>
  <c r="BP51" i="6"/>
  <c r="BE51" i="6"/>
  <c r="AU51" i="6"/>
  <c r="AJ51" i="6"/>
  <c r="Y51" i="6"/>
  <c r="DJ50" i="6"/>
  <c r="CY50" i="6"/>
  <c r="CN50" i="6"/>
  <c r="CD50" i="6"/>
  <c r="BS50" i="6"/>
  <c r="BE50" i="6"/>
  <c r="AM50" i="6"/>
  <c r="Q50" i="6"/>
  <c r="DB48" i="6"/>
  <c r="BV48" i="6"/>
  <c r="AP48" i="6"/>
  <c r="DE47" i="6"/>
  <c r="BY47" i="6"/>
  <c r="AS47" i="6"/>
  <c r="DH46" i="6"/>
  <c r="CB46" i="6"/>
  <c r="AN46" i="6"/>
  <c r="CX44" i="6"/>
  <c r="AL44" i="6"/>
  <c r="BU43" i="6"/>
  <c r="DD42" i="6"/>
  <c r="AR42" i="6"/>
  <c r="CF40" i="6"/>
  <c r="AV39" i="6"/>
  <c r="DI57" i="6"/>
  <c r="DC57" i="6"/>
  <c r="CX57" i="6"/>
  <c r="CS57" i="6"/>
  <c r="CM57" i="6"/>
  <c r="CH57" i="6"/>
  <c r="CC57" i="6"/>
  <c r="BW57" i="6"/>
  <c r="BR57" i="6"/>
  <c r="BM57" i="6"/>
  <c r="BG57" i="6"/>
  <c r="BB57" i="6"/>
  <c r="AW57" i="6"/>
  <c r="AQ57" i="6"/>
  <c r="AL57" i="6"/>
  <c r="AG57" i="6"/>
  <c r="AA57" i="6"/>
  <c r="V57" i="6"/>
  <c r="DJ53" i="6"/>
  <c r="DE53" i="6"/>
  <c r="CY53" i="6"/>
  <c r="CT53" i="6"/>
  <c r="CO53" i="6"/>
  <c r="CI53" i="6"/>
  <c r="CD53" i="6"/>
  <c r="BY53" i="6"/>
  <c r="BS53" i="6"/>
  <c r="BN53" i="6"/>
  <c r="BI53" i="6"/>
  <c r="BC53" i="6"/>
  <c r="AX53" i="6"/>
  <c r="AS53" i="6"/>
  <c r="AM53" i="6"/>
  <c r="AH53" i="6"/>
  <c r="AC53" i="6"/>
  <c r="W53" i="6"/>
  <c r="DH49" i="6"/>
  <c r="CX49" i="6"/>
  <c r="CM49" i="6"/>
  <c r="CB49" i="6"/>
  <c r="BL49" i="6"/>
  <c r="AV49" i="6"/>
  <c r="AF49" i="6"/>
  <c r="DD45" i="6"/>
  <c r="CI45" i="6"/>
  <c r="BN45" i="6"/>
  <c r="AR45" i="6"/>
  <c r="CQ41" i="6"/>
  <c r="B55" i="5"/>
  <c r="C55" i="5" s="1"/>
  <c r="F55" i="5"/>
  <c r="B51" i="5"/>
  <c r="C51" i="5" s="1"/>
  <c r="F51" i="5"/>
  <c r="P57" i="6"/>
  <c r="T57" i="6"/>
  <c r="X57" i="6"/>
  <c r="AB57" i="6"/>
  <c r="AF57" i="6"/>
  <c r="AJ57" i="6"/>
  <c r="AN57" i="6"/>
  <c r="AR57" i="6"/>
  <c r="AV57" i="6"/>
  <c r="AZ57" i="6"/>
  <c r="BD57" i="6"/>
  <c r="BH57" i="6"/>
  <c r="BL57" i="6"/>
  <c r="BP57" i="6"/>
  <c r="BT57" i="6"/>
  <c r="BX57" i="6"/>
  <c r="CB57" i="6"/>
  <c r="CF57" i="6"/>
  <c r="CJ57" i="6"/>
  <c r="CN57" i="6"/>
  <c r="CR57" i="6"/>
  <c r="CV57" i="6"/>
  <c r="CZ57" i="6"/>
  <c r="DD57" i="6"/>
  <c r="DH57" i="6"/>
  <c r="B47" i="5"/>
  <c r="C47" i="5" s="1"/>
  <c r="F47" i="5"/>
  <c r="P53" i="6"/>
  <c r="T53" i="6"/>
  <c r="X53" i="6"/>
  <c r="AB53" i="6"/>
  <c r="AF53" i="6"/>
  <c r="AJ53" i="6"/>
  <c r="AN53" i="6"/>
  <c r="AR53" i="6"/>
  <c r="AV53" i="6"/>
  <c r="AZ53" i="6"/>
  <c r="BD53" i="6"/>
  <c r="BH53" i="6"/>
  <c r="BL53" i="6"/>
  <c r="BP53" i="6"/>
  <c r="BT53" i="6"/>
  <c r="BX53" i="6"/>
  <c r="CB53" i="6"/>
  <c r="CF53" i="6"/>
  <c r="CJ53" i="6"/>
  <c r="CN53" i="6"/>
  <c r="CR53" i="6"/>
  <c r="CV53" i="6"/>
  <c r="CZ53" i="6"/>
  <c r="DD53" i="6"/>
  <c r="DH53" i="6"/>
  <c r="F43" i="5"/>
  <c r="B43" i="5"/>
  <c r="C43" i="5" s="1"/>
  <c r="Q49" i="6"/>
  <c r="U49" i="6"/>
  <c r="Y49" i="6"/>
  <c r="AC49" i="6"/>
  <c r="AG49" i="6"/>
  <c r="AK49" i="6"/>
  <c r="AO49" i="6"/>
  <c r="AS49" i="6"/>
  <c r="AW49" i="6"/>
  <c r="BA49" i="6"/>
  <c r="BE49" i="6"/>
  <c r="BI49" i="6"/>
  <c r="BM49" i="6"/>
  <c r="BQ49" i="6"/>
  <c r="BU49" i="6"/>
  <c r="BY49" i="6"/>
  <c r="CC49" i="6"/>
  <c r="CG49" i="6"/>
  <c r="CK49" i="6"/>
  <c r="CO49" i="6"/>
  <c r="CS49" i="6"/>
  <c r="CW49" i="6"/>
  <c r="DA49" i="6"/>
  <c r="DE49" i="6"/>
  <c r="DI49" i="6"/>
  <c r="R49" i="6"/>
  <c r="V49" i="6"/>
  <c r="Z49" i="6"/>
  <c r="AD49" i="6"/>
  <c r="AH49" i="6"/>
  <c r="AL49" i="6"/>
  <c r="AP49" i="6"/>
  <c r="AT49" i="6"/>
  <c r="AX49" i="6"/>
  <c r="BB49" i="6"/>
  <c r="BF49" i="6"/>
  <c r="BJ49" i="6"/>
  <c r="BN49" i="6"/>
  <c r="BR49" i="6"/>
  <c r="BV49" i="6"/>
  <c r="BZ49" i="6"/>
  <c r="S49" i="6"/>
  <c r="AA49" i="6"/>
  <c r="AI49" i="6"/>
  <c r="AQ49" i="6"/>
  <c r="AY49" i="6"/>
  <c r="BG49" i="6"/>
  <c r="BO49" i="6"/>
  <c r="BW49" i="6"/>
  <c r="CD49" i="6"/>
  <c r="CI49" i="6"/>
  <c r="CN49" i="6"/>
  <c r="CT49" i="6"/>
  <c r="CY49" i="6"/>
  <c r="DD49" i="6"/>
  <c r="DJ49" i="6"/>
  <c r="T49" i="6"/>
  <c r="AB49" i="6"/>
  <c r="AJ49" i="6"/>
  <c r="AR49" i="6"/>
  <c r="AZ49" i="6"/>
  <c r="BH49" i="6"/>
  <c r="BP49" i="6"/>
  <c r="BX49" i="6"/>
  <c r="CE49" i="6"/>
  <c r="CJ49" i="6"/>
  <c r="CP49" i="6"/>
  <c r="CU49" i="6"/>
  <c r="CZ49" i="6"/>
  <c r="DF49" i="6"/>
  <c r="B39" i="5"/>
  <c r="C39" i="5" s="1"/>
  <c r="F39" i="5"/>
  <c r="Q45" i="6"/>
  <c r="U45" i="6"/>
  <c r="Y45" i="6"/>
  <c r="AC45" i="6"/>
  <c r="AG45" i="6"/>
  <c r="AK45" i="6"/>
  <c r="AO45" i="6"/>
  <c r="AS45" i="6"/>
  <c r="AW45" i="6"/>
  <c r="BA45" i="6"/>
  <c r="BE45" i="6"/>
  <c r="BI45" i="6"/>
  <c r="BM45" i="6"/>
  <c r="BQ45" i="6"/>
  <c r="BU45" i="6"/>
  <c r="BY45" i="6"/>
  <c r="CC45" i="6"/>
  <c r="CG45" i="6"/>
  <c r="CK45" i="6"/>
  <c r="CO45" i="6"/>
  <c r="CS45" i="6"/>
  <c r="CW45" i="6"/>
  <c r="DA45" i="6"/>
  <c r="DE45" i="6"/>
  <c r="DI45" i="6"/>
  <c r="R45" i="6"/>
  <c r="V45" i="6"/>
  <c r="Z45" i="6"/>
  <c r="W45" i="6"/>
  <c r="AD45" i="6"/>
  <c r="AI45" i="6"/>
  <c r="AN45" i="6"/>
  <c r="AT45" i="6"/>
  <c r="AY45" i="6"/>
  <c r="BD45" i="6"/>
  <c r="BJ45" i="6"/>
  <c r="BO45" i="6"/>
  <c r="BT45" i="6"/>
  <c r="BZ45" i="6"/>
  <c r="CE45" i="6"/>
  <c r="CJ45" i="6"/>
  <c r="CP45" i="6"/>
  <c r="CU45" i="6"/>
  <c r="CZ45" i="6"/>
  <c r="DF45" i="6"/>
  <c r="P45" i="6"/>
  <c r="X45" i="6"/>
  <c r="AE45" i="6"/>
  <c r="AJ45" i="6"/>
  <c r="AP45" i="6"/>
  <c r="AU45" i="6"/>
  <c r="AZ45" i="6"/>
  <c r="BF45" i="6"/>
  <c r="BK45" i="6"/>
  <c r="BP45" i="6"/>
  <c r="BV45" i="6"/>
  <c r="CA45" i="6"/>
  <c r="CF45" i="6"/>
  <c r="CL45" i="6"/>
  <c r="CQ45" i="6"/>
  <c r="CV45" i="6"/>
  <c r="DB45" i="6"/>
  <c r="DG45" i="6"/>
  <c r="AA45" i="6"/>
  <c r="AL45" i="6"/>
  <c r="AV45" i="6"/>
  <c r="BG45" i="6"/>
  <c r="BR45" i="6"/>
  <c r="CB45" i="6"/>
  <c r="CM45" i="6"/>
  <c r="CX45" i="6"/>
  <c r="DH45" i="6"/>
  <c r="AB45" i="6"/>
  <c r="AM45" i="6"/>
  <c r="AX45" i="6"/>
  <c r="BH45" i="6"/>
  <c r="BS45" i="6"/>
  <c r="CD45" i="6"/>
  <c r="CN45" i="6"/>
  <c r="CY45" i="6"/>
  <c r="DJ45" i="6"/>
  <c r="B35" i="5"/>
  <c r="C35" i="5" s="1"/>
  <c r="F35" i="5"/>
  <c r="Q41" i="6"/>
  <c r="U41" i="6"/>
  <c r="Y41" i="6"/>
  <c r="AC41" i="6"/>
  <c r="AG41" i="6"/>
  <c r="AK41" i="6"/>
  <c r="AO41" i="6"/>
  <c r="AS41" i="6"/>
  <c r="AW41" i="6"/>
  <c r="BA41" i="6"/>
  <c r="BE41" i="6"/>
  <c r="BI41" i="6"/>
  <c r="BM41" i="6"/>
  <c r="BQ41" i="6"/>
  <c r="BU41" i="6"/>
  <c r="BY41" i="6"/>
  <c r="CC41" i="6"/>
  <c r="CG41" i="6"/>
  <c r="CK41" i="6"/>
  <c r="CO41" i="6"/>
  <c r="CS41" i="6"/>
  <c r="P41" i="6"/>
  <c r="V41" i="6"/>
  <c r="AA41" i="6"/>
  <c r="AF41" i="6"/>
  <c r="AL41" i="6"/>
  <c r="AQ41" i="6"/>
  <c r="AV41" i="6"/>
  <c r="BB41" i="6"/>
  <c r="BG41" i="6"/>
  <c r="BL41" i="6"/>
  <c r="BR41" i="6"/>
  <c r="BW41" i="6"/>
  <c r="CB41" i="6"/>
  <c r="CH41" i="6"/>
  <c r="CM41" i="6"/>
  <c r="CR41" i="6"/>
  <c r="CW41" i="6"/>
  <c r="DA41" i="6"/>
  <c r="DE41" i="6"/>
  <c r="DI41" i="6"/>
  <c r="R41" i="6"/>
  <c r="W41" i="6"/>
  <c r="AB41" i="6"/>
  <c r="AH41" i="6"/>
  <c r="AM41" i="6"/>
  <c r="AR41" i="6"/>
  <c r="AX41" i="6"/>
  <c r="BC41" i="6"/>
  <c r="BH41" i="6"/>
  <c r="BN41" i="6"/>
  <c r="BS41" i="6"/>
  <c r="BX41" i="6"/>
  <c r="CD41" i="6"/>
  <c r="CI41" i="6"/>
  <c r="CN41" i="6"/>
  <c r="CT41" i="6"/>
  <c r="CX41" i="6"/>
  <c r="DB41" i="6"/>
  <c r="DF41" i="6"/>
  <c r="DJ41" i="6"/>
  <c r="X41" i="6"/>
  <c r="AI41" i="6"/>
  <c r="AT41" i="6"/>
  <c r="BD41" i="6"/>
  <c r="BO41" i="6"/>
  <c r="BZ41" i="6"/>
  <c r="CJ41" i="6"/>
  <c r="CU41" i="6"/>
  <c r="DC41" i="6"/>
  <c r="Z41" i="6"/>
  <c r="AJ41" i="6"/>
  <c r="AU41" i="6"/>
  <c r="BF41" i="6"/>
  <c r="BP41" i="6"/>
  <c r="CA41" i="6"/>
  <c r="CL41" i="6"/>
  <c r="CV41" i="6"/>
  <c r="DD41" i="6"/>
  <c r="S41" i="6"/>
  <c r="AN41" i="6"/>
  <c r="BJ41" i="6"/>
  <c r="CE41" i="6"/>
  <c r="CY41" i="6"/>
  <c r="T41" i="6"/>
  <c r="AP41" i="6"/>
  <c r="BK41" i="6"/>
  <c r="CF41" i="6"/>
  <c r="CZ41" i="6"/>
  <c r="DH61" i="6"/>
  <c r="DD61" i="6"/>
  <c r="CZ61" i="6"/>
  <c r="CV61" i="6"/>
  <c r="CR61" i="6"/>
  <c r="CN61" i="6"/>
  <c r="CJ61" i="6"/>
  <c r="CF61" i="6"/>
  <c r="CB61" i="6"/>
  <c r="BX61" i="6"/>
  <c r="BT61" i="6"/>
  <c r="BP61" i="6"/>
  <c r="BL61" i="6"/>
  <c r="BH61" i="6"/>
  <c r="BD61" i="6"/>
  <c r="AZ61" i="6"/>
  <c r="AV61" i="6"/>
  <c r="AR61" i="6"/>
  <c r="AN61" i="6"/>
  <c r="AJ61" i="6"/>
  <c r="AF61" i="6"/>
  <c r="AB61" i="6"/>
  <c r="X61" i="6"/>
  <c r="T61" i="6"/>
  <c r="P61" i="6"/>
  <c r="DG57" i="6"/>
  <c r="DB57" i="6"/>
  <c r="CW57" i="6"/>
  <c r="CQ57" i="6"/>
  <c r="CL57" i="6"/>
  <c r="CG57" i="6"/>
  <c r="CA57" i="6"/>
  <c r="BV57" i="6"/>
  <c r="BQ57" i="6"/>
  <c r="BK57" i="6"/>
  <c r="BF57" i="6"/>
  <c r="BA57" i="6"/>
  <c r="AU57" i="6"/>
  <c r="AP57" i="6"/>
  <c r="AK57" i="6"/>
  <c r="AE57" i="6"/>
  <c r="Z57" i="6"/>
  <c r="U57" i="6"/>
  <c r="DI53" i="6"/>
  <c r="DC53" i="6"/>
  <c r="CX53" i="6"/>
  <c r="CS53" i="6"/>
  <c r="CM53" i="6"/>
  <c r="CH53" i="6"/>
  <c r="CC53" i="6"/>
  <c r="BW53" i="6"/>
  <c r="BR53" i="6"/>
  <c r="BM53" i="6"/>
  <c r="BG53" i="6"/>
  <c r="BB53" i="6"/>
  <c r="AW53" i="6"/>
  <c r="AQ53" i="6"/>
  <c r="AL53" i="6"/>
  <c r="AG53" i="6"/>
  <c r="AA53" i="6"/>
  <c r="V53" i="6"/>
  <c r="Q53" i="6"/>
  <c r="DG49" i="6"/>
  <c r="CV49" i="6"/>
  <c r="CL49" i="6"/>
  <c r="CA49" i="6"/>
  <c r="BK49" i="6"/>
  <c r="AU49" i="6"/>
  <c r="AE49" i="6"/>
  <c r="DC45" i="6"/>
  <c r="CH45" i="6"/>
  <c r="BL45" i="6"/>
  <c r="AQ45" i="6"/>
  <c r="S45" i="6"/>
  <c r="CP41" i="6"/>
  <c r="AY41" i="6"/>
  <c r="J40" i="6" l="1"/>
  <c r="K40" i="6" s="1"/>
  <c r="J53" i="6"/>
  <c r="K53" i="6" s="1"/>
  <c r="J50" i="6"/>
  <c r="K50" i="6" s="1"/>
  <c r="J62" i="6"/>
  <c r="K62" i="6" s="1"/>
  <c r="J38" i="6"/>
  <c r="K38" i="6" s="1"/>
  <c r="J55" i="6"/>
  <c r="K55" i="6" s="1"/>
  <c r="J48" i="6"/>
  <c r="K48" i="6" s="1"/>
  <c r="J57" i="6"/>
  <c r="K57" i="6" s="1"/>
  <c r="J39" i="6"/>
  <c r="K39" i="6" s="1"/>
  <c r="J45" i="6"/>
  <c r="K45" i="6" s="1"/>
  <c r="J41" i="6"/>
  <c r="K41" i="6" s="1"/>
  <c r="J42" i="6"/>
  <c r="K42" i="6" s="1"/>
  <c r="J60" i="6"/>
  <c r="K60" i="6" s="1"/>
  <c r="J49" i="6"/>
  <c r="K49" i="6" s="1"/>
  <c r="J58" i="6"/>
  <c r="K58" i="6" s="1"/>
  <c r="J43" i="6"/>
  <c r="K43" i="6" s="1"/>
  <c r="J46" i="6"/>
  <c r="K46" i="6" s="1"/>
  <c r="J54" i="6"/>
  <c r="K54" i="6" s="1"/>
  <c r="J47" i="6"/>
  <c r="K47" i="6" s="1"/>
  <c r="J51" i="6"/>
  <c r="K51" i="6" s="1"/>
  <c r="J59" i="6"/>
  <c r="K59" i="6" s="1"/>
  <c r="J44" i="6"/>
  <c r="K44" i="6" s="1"/>
  <c r="J52" i="6"/>
  <c r="K52" i="6" s="1"/>
  <c r="J56" i="6"/>
  <c r="K56" i="6" s="1"/>
  <c r="J61" i="6"/>
  <c r="K61" i="6" s="1"/>
  <c r="D32" i="5"/>
  <c r="E32" i="5"/>
  <c r="H32" i="5"/>
  <c r="I32" i="5" s="1"/>
  <c r="D51" i="5"/>
  <c r="E51" i="5"/>
  <c r="H51" i="5"/>
  <c r="I51" i="5" s="1"/>
  <c r="D42" i="5"/>
  <c r="E42" i="5"/>
  <c r="H42" i="5"/>
  <c r="I42" i="5" s="1"/>
  <c r="D46" i="5"/>
  <c r="E46" i="5"/>
  <c r="H46" i="5"/>
  <c r="I46" i="5" s="1"/>
  <c r="D40" i="5"/>
  <c r="E40" i="5"/>
  <c r="H40" i="5"/>
  <c r="I40" i="5" s="1"/>
  <c r="D49" i="5"/>
  <c r="E49" i="5"/>
  <c r="H49" i="5"/>
  <c r="I49" i="5" s="1"/>
  <c r="D53" i="5"/>
  <c r="E53" i="5"/>
  <c r="H53" i="5"/>
  <c r="I53" i="5" s="1"/>
  <c r="D54" i="5"/>
  <c r="E54" i="5"/>
  <c r="H54" i="5"/>
  <c r="I54" i="5" s="1"/>
  <c r="D43" i="5"/>
  <c r="E43" i="5"/>
  <c r="H43" i="5"/>
  <c r="I43" i="5" s="1"/>
  <c r="D47" i="5"/>
  <c r="E47" i="5"/>
  <c r="H47" i="5"/>
  <c r="I47" i="5" s="1"/>
  <c r="D37" i="5"/>
  <c r="E37" i="5"/>
  <c r="H37" i="5"/>
  <c r="I37" i="5" s="1"/>
  <c r="D38" i="5"/>
  <c r="E38" i="5"/>
  <c r="H38" i="5"/>
  <c r="I38" i="5" s="1"/>
  <c r="D35" i="5"/>
  <c r="E35" i="5"/>
  <c r="H35" i="5"/>
  <c r="I35" i="5" s="1"/>
  <c r="D50" i="5"/>
  <c r="E50" i="5"/>
  <c r="H50" i="5"/>
  <c r="I50" i="5" s="1"/>
  <c r="D39" i="5"/>
  <c r="E39" i="5"/>
  <c r="H39" i="5"/>
  <c r="BE6" i="5" s="1"/>
  <c r="DH6" i="5" s="1"/>
  <c r="D55" i="5"/>
  <c r="E55" i="5"/>
  <c r="H55" i="5"/>
  <c r="I55" i="5" s="1"/>
  <c r="D36" i="5"/>
  <c r="E36" i="5"/>
  <c r="H36" i="5"/>
  <c r="I36" i="5" s="1"/>
  <c r="D48" i="5"/>
  <c r="E48" i="5"/>
  <c r="H48" i="5"/>
  <c r="I48" i="5" s="1"/>
  <c r="D52" i="5"/>
  <c r="E52" i="5"/>
  <c r="H52" i="5"/>
  <c r="I52" i="5" s="1"/>
  <c r="D56" i="5"/>
  <c r="E56" i="5"/>
  <c r="H56" i="5"/>
  <c r="I56" i="5" s="1"/>
  <c r="D33" i="5"/>
  <c r="E33" i="5"/>
  <c r="H33" i="5"/>
  <c r="I33" i="5" s="1"/>
  <c r="D41" i="5"/>
  <c r="E41" i="5"/>
  <c r="H41" i="5"/>
  <c r="I41" i="5" s="1"/>
  <c r="D45" i="5"/>
  <c r="E45" i="5"/>
  <c r="H45" i="5"/>
  <c r="I45" i="5" s="1"/>
  <c r="D34" i="5"/>
  <c r="E34" i="5"/>
  <c r="H34" i="5"/>
  <c r="I34" i="5" s="1"/>
  <c r="D44" i="5"/>
  <c r="E44" i="5"/>
  <c r="H44" i="5"/>
  <c r="I44" i="5" s="1"/>
  <c r="BM6" i="5"/>
  <c r="DP6" i="5" s="1"/>
  <c r="BJ6" i="5"/>
  <c r="DM6" i="5" s="1"/>
  <c r="X51" i="5"/>
  <c r="BG6" i="5"/>
  <c r="DJ6" i="5" s="1"/>
  <c r="BO6" i="5"/>
  <c r="DR6" i="5" s="1"/>
  <c r="BP6" i="5" l="1"/>
  <c r="DS6" i="5" s="1"/>
  <c r="X47" i="5"/>
  <c r="X49" i="5"/>
  <c r="CA49" i="5" s="1"/>
  <c r="X50" i="5"/>
  <c r="CA50" i="5" s="1"/>
  <c r="BQ6" i="5"/>
  <c r="DT6" i="5" s="1"/>
  <c r="X43" i="5"/>
  <c r="BB6" i="5"/>
  <c r="DE6" i="5" s="1"/>
  <c r="BI6" i="5"/>
  <c r="DL6" i="5" s="1"/>
  <c r="X44" i="5"/>
  <c r="CA44" i="5" s="1"/>
  <c r="BA6" i="5"/>
  <c r="DD6" i="5" s="1"/>
  <c r="BH6" i="5"/>
  <c r="DK6" i="5" s="1"/>
  <c r="X42" i="5"/>
  <c r="CA42" i="5" s="1"/>
  <c r="BK6" i="5"/>
  <c r="DN6" i="5" s="1"/>
  <c r="X46" i="5"/>
  <c r="Y46" i="5" s="1"/>
  <c r="CB46" i="5" s="1"/>
  <c r="X37" i="5"/>
  <c r="CA37" i="5" s="1"/>
  <c r="X35" i="5"/>
  <c r="Y35" i="5" s="1"/>
  <c r="CB35" i="5" s="1"/>
  <c r="X55" i="5"/>
  <c r="Y55" i="5" s="1"/>
  <c r="CB55" i="5" s="1"/>
  <c r="X53" i="5"/>
  <c r="CA53" i="5" s="1"/>
  <c r="AY6" i="5"/>
  <c r="DB6" i="5" s="1"/>
  <c r="X36" i="5"/>
  <c r="Y36" i="5" s="1"/>
  <c r="CB36" i="5" s="1"/>
  <c r="X33" i="5"/>
  <c r="CA33" i="5" s="1"/>
  <c r="BR6" i="5"/>
  <c r="DU6" i="5" s="1"/>
  <c r="AZ6" i="5"/>
  <c r="DC6" i="5" s="1"/>
  <c r="BS6" i="5"/>
  <c r="DV6" i="5" s="1"/>
  <c r="BC6" i="5"/>
  <c r="DF6" i="5" s="1"/>
  <c r="X52" i="5"/>
  <c r="Y52" i="5" s="1"/>
  <c r="CB52" i="5" s="1"/>
  <c r="X45" i="5"/>
  <c r="CA45" i="5" s="1"/>
  <c r="BL6" i="5"/>
  <c r="DO6" i="5" s="1"/>
  <c r="X34" i="5"/>
  <c r="CA34" i="5" s="1"/>
  <c r="BU6" i="5"/>
  <c r="DX6" i="5" s="1"/>
  <c r="X38" i="5"/>
  <c r="CA38" i="5" s="1"/>
  <c r="X54" i="5"/>
  <c r="CA54" i="5" s="1"/>
  <c r="BT6" i="5"/>
  <c r="DW6" i="5" s="1"/>
  <c r="BD6" i="5"/>
  <c r="DG6" i="5" s="1"/>
  <c r="X41" i="5"/>
  <c r="CA41" i="5" s="1"/>
  <c r="I39" i="5"/>
  <c r="X39" i="5"/>
  <c r="CA46" i="5"/>
  <c r="Y51" i="5"/>
  <c r="CB51" i="5" s="1"/>
  <c r="CA51" i="5"/>
  <c r="CA35" i="5"/>
  <c r="CA55" i="5"/>
  <c r="Y45" i="5"/>
  <c r="CB45" i="5" s="1"/>
  <c r="Y44" i="5"/>
  <c r="CB44" i="5" s="1"/>
  <c r="Y43" i="5"/>
  <c r="CB43" i="5" s="1"/>
  <c r="CA43" i="5"/>
  <c r="CA47" i="5"/>
  <c r="Y47" i="5"/>
  <c r="CB47" i="5" s="1"/>
  <c r="Y49" i="5"/>
  <c r="CB49" i="5" s="1"/>
  <c r="BN6" i="5"/>
  <c r="DQ6" i="5" s="1"/>
  <c r="X48" i="5"/>
  <c r="X56" i="5"/>
  <c r="BV6" i="5"/>
  <c r="DY6" i="5" s="1"/>
  <c r="AX6" i="5"/>
  <c r="DA6" i="5" s="1"/>
  <c r="X32" i="5"/>
  <c r="BF6" i="5"/>
  <c r="DI6" i="5" s="1"/>
  <c r="X40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12" i="6"/>
  <c r="Y42" i="5" l="1"/>
  <c r="CB42" i="5" s="1"/>
  <c r="Y54" i="5"/>
  <c r="CB54" i="5" s="1"/>
  <c r="CA36" i="5"/>
  <c r="Y50" i="5"/>
  <c r="CB50" i="5" s="1"/>
  <c r="Y33" i="5"/>
  <c r="CB33" i="5" s="1"/>
  <c r="Y53" i="5"/>
  <c r="CB53" i="5" s="1"/>
  <c r="CA52" i="5"/>
  <c r="Y37" i="5"/>
  <c r="CB37" i="5" s="1"/>
  <c r="Y41" i="5"/>
  <c r="CB41" i="5" s="1"/>
  <c r="Y34" i="5"/>
  <c r="CB34" i="5" s="1"/>
  <c r="Y38" i="5"/>
  <c r="CB38" i="5" s="1"/>
  <c r="Y39" i="5"/>
  <c r="CA39" i="5"/>
  <c r="Z45" i="5"/>
  <c r="CC45" i="5" s="1"/>
  <c r="Z55" i="5"/>
  <c r="CC55" i="5" s="1"/>
  <c r="Z50" i="5"/>
  <c r="CC50" i="5" s="1"/>
  <c r="Z46" i="5"/>
  <c r="CC46" i="5" s="1"/>
  <c r="Y40" i="5"/>
  <c r="CB40" i="5" s="1"/>
  <c r="CA40" i="5"/>
  <c r="Z51" i="5"/>
  <c r="CC51" i="5" s="1"/>
  <c r="Y56" i="5"/>
  <c r="CB56" i="5" s="1"/>
  <c r="CA56" i="5"/>
  <c r="Z47" i="5"/>
  <c r="CC47" i="5" s="1"/>
  <c r="Z54" i="5"/>
  <c r="CC54" i="5" s="1"/>
  <c r="Y48" i="5"/>
  <c r="CB48" i="5" s="1"/>
  <c r="CA48" i="5"/>
  <c r="Z42" i="5"/>
  <c r="CC42" i="5" s="1"/>
  <c r="Z49" i="5"/>
  <c r="CC49" i="5" s="1"/>
  <c r="Y32" i="5"/>
  <c r="CB32" i="5" s="1"/>
  <c r="CA32" i="5"/>
  <c r="Z52" i="5"/>
  <c r="CC52" i="5" s="1"/>
  <c r="Z43" i="5"/>
  <c r="CC43" i="5" s="1"/>
  <c r="Z44" i="5"/>
  <c r="CC44" i="5" s="1"/>
  <c r="Z36" i="5"/>
  <c r="CC36" i="5" s="1"/>
  <c r="Z35" i="5"/>
  <c r="CC35" i="5" s="1"/>
  <c r="Z53" i="5" l="1"/>
  <c r="CC53" i="5" s="1"/>
  <c r="Z33" i="5"/>
  <c r="CC33" i="5" s="1"/>
  <c r="Z37" i="5"/>
  <c r="CC37" i="5" s="1"/>
  <c r="Z38" i="5"/>
  <c r="CC38" i="5" s="1"/>
  <c r="Z41" i="5"/>
  <c r="CC41" i="5" s="1"/>
  <c r="Z34" i="5"/>
  <c r="CC34" i="5" s="1"/>
  <c r="CB39" i="5"/>
  <c r="Z39" i="5"/>
  <c r="AA35" i="5"/>
  <c r="CD35" i="5" s="1"/>
  <c r="AA36" i="5"/>
  <c r="CD36" i="5" s="1"/>
  <c r="AA52" i="5"/>
  <c r="CD52" i="5" s="1"/>
  <c r="Z32" i="5"/>
  <c r="CC32" i="5" s="1"/>
  <c r="AA49" i="5"/>
  <c r="CD49" i="5" s="1"/>
  <c r="Z48" i="5"/>
  <c r="CC48" i="5" s="1"/>
  <c r="Z56" i="5"/>
  <c r="CC56" i="5" s="1"/>
  <c r="Z40" i="5"/>
  <c r="CC40" i="5" s="1"/>
  <c r="AA33" i="5"/>
  <c r="CD33" i="5" s="1"/>
  <c r="AA43" i="5"/>
  <c r="CD43" i="5" s="1"/>
  <c r="AA55" i="5"/>
  <c r="CD55" i="5" s="1"/>
  <c r="AA44" i="5"/>
  <c r="CD44" i="5" s="1"/>
  <c r="AA54" i="5"/>
  <c r="CD54" i="5" s="1"/>
  <c r="AA47" i="5"/>
  <c r="CD47" i="5" s="1"/>
  <c r="AA51" i="5"/>
  <c r="CD51" i="5" s="1"/>
  <c r="AA46" i="5"/>
  <c r="CD46" i="5" s="1"/>
  <c r="AA50" i="5"/>
  <c r="CD50" i="5" s="1"/>
  <c r="AA42" i="5"/>
  <c r="CD42" i="5" s="1"/>
  <c r="AA53" i="5"/>
  <c r="CD53" i="5" s="1"/>
  <c r="AA45" i="5"/>
  <c r="CD45" i="5" s="1"/>
  <c r="AA34" i="5" l="1"/>
  <c r="CD34" i="5" s="1"/>
  <c r="AA41" i="5"/>
  <c r="CD41" i="5" s="1"/>
  <c r="AA38" i="5"/>
  <c r="CD38" i="5" s="1"/>
  <c r="AA37" i="5"/>
  <c r="CD37" i="5" s="1"/>
  <c r="CC39" i="5"/>
  <c r="AA39" i="5"/>
  <c r="AB46" i="5"/>
  <c r="CE46" i="5" s="1"/>
  <c r="AB47" i="5"/>
  <c r="CE47" i="5" s="1"/>
  <c r="AB43" i="5"/>
  <c r="CE43" i="5" s="1"/>
  <c r="AA48" i="5"/>
  <c r="CD48" i="5" s="1"/>
  <c r="AB49" i="5"/>
  <c r="CE49" i="5" s="1"/>
  <c r="AB44" i="5"/>
  <c r="CE44" i="5" s="1"/>
  <c r="AB52" i="5"/>
  <c r="CE52" i="5" s="1"/>
  <c r="AB45" i="5"/>
  <c r="CE45" i="5" s="1"/>
  <c r="AB53" i="5"/>
  <c r="CE53" i="5" s="1"/>
  <c r="AB42" i="5"/>
  <c r="CE42" i="5" s="1"/>
  <c r="AB50" i="5"/>
  <c r="CE50" i="5" s="1"/>
  <c r="AB51" i="5"/>
  <c r="CE51" i="5" s="1"/>
  <c r="AB54" i="5"/>
  <c r="CE54" i="5" s="1"/>
  <c r="AB34" i="5"/>
  <c r="CE34" i="5" s="1"/>
  <c r="AB55" i="5"/>
  <c r="CE55" i="5" s="1"/>
  <c r="AB33" i="5"/>
  <c r="CE33" i="5" s="1"/>
  <c r="AA40" i="5"/>
  <c r="CD40" i="5" s="1"/>
  <c r="AA56" i="5"/>
  <c r="CD56" i="5" s="1"/>
  <c r="AA32" i="5"/>
  <c r="CD32" i="5" s="1"/>
  <c r="AB36" i="5"/>
  <c r="CE36" i="5" s="1"/>
  <c r="AB35" i="5"/>
  <c r="CE35" i="5" s="1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4" i="5" s="1"/>
  <c r="B29" i="6"/>
  <c r="A29" i="6"/>
  <c r="B23" i="5" s="1"/>
  <c r="B28" i="6"/>
  <c r="A28" i="6"/>
  <c r="B22" i="5" s="1"/>
  <c r="B27" i="6"/>
  <c r="A27" i="6"/>
  <c r="B21" i="5" s="1"/>
  <c r="B26" i="6"/>
  <c r="A26" i="6"/>
  <c r="B20" i="5" s="1"/>
  <c r="B25" i="6"/>
  <c r="A25" i="6"/>
  <c r="B19" i="5" s="1"/>
  <c r="B24" i="6"/>
  <c r="A24" i="6"/>
  <c r="B18" i="5" s="1"/>
  <c r="B23" i="6"/>
  <c r="A23" i="6"/>
  <c r="B17" i="5" s="1"/>
  <c r="B22" i="6"/>
  <c r="A22" i="6"/>
  <c r="B16" i="5" s="1"/>
  <c r="B21" i="6"/>
  <c r="A21" i="6"/>
  <c r="B15" i="5" s="1"/>
  <c r="B20" i="6"/>
  <c r="A20" i="6"/>
  <c r="B14" i="5" s="1"/>
  <c r="B19" i="6"/>
  <c r="A19" i="6"/>
  <c r="B13" i="5" s="1"/>
  <c r="B18" i="6"/>
  <c r="A18" i="6"/>
  <c r="B12" i="5" s="1"/>
  <c r="B17" i="6"/>
  <c r="A17" i="6"/>
  <c r="B16" i="6"/>
  <c r="A16" i="6"/>
  <c r="B10" i="5" s="1"/>
  <c r="B15" i="6"/>
  <c r="A15" i="6"/>
  <c r="B9" i="5" s="1"/>
  <c r="B14" i="6"/>
  <c r="A14" i="6"/>
  <c r="B8" i="5" s="1"/>
  <c r="B13" i="6"/>
  <c r="A13" i="6"/>
  <c r="B7" i="5" s="1"/>
  <c r="B12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AB41" i="5" l="1"/>
  <c r="CE41" i="5" s="1"/>
  <c r="AB38" i="5"/>
  <c r="CE38" i="5" s="1"/>
  <c r="AB37" i="5"/>
  <c r="CE37" i="5" s="1"/>
  <c r="B25" i="5"/>
  <c r="C25" i="5" s="1"/>
  <c r="F25" i="5"/>
  <c r="F27" i="5"/>
  <c r="B27" i="5"/>
  <c r="C27" i="5" s="1"/>
  <c r="B29" i="5"/>
  <c r="C29" i="5" s="1"/>
  <c r="F29" i="5"/>
  <c r="B31" i="5"/>
  <c r="C31" i="5" s="1"/>
  <c r="F31" i="5"/>
  <c r="F26" i="5"/>
  <c r="B26" i="5"/>
  <c r="C26" i="5" s="1"/>
  <c r="F28" i="5"/>
  <c r="B28" i="5"/>
  <c r="C28" i="5" s="1"/>
  <c r="B30" i="5"/>
  <c r="C30" i="5" s="1"/>
  <c r="F30" i="5"/>
  <c r="CD39" i="5"/>
  <c r="AB39" i="5"/>
  <c r="B11" i="5"/>
  <c r="AC47" i="5"/>
  <c r="CF47" i="5" s="1"/>
  <c r="AC35" i="5"/>
  <c r="CF35" i="5" s="1"/>
  <c r="AB32" i="5"/>
  <c r="CE32" i="5" s="1"/>
  <c r="AC33" i="5"/>
  <c r="CF33" i="5" s="1"/>
  <c r="AC54" i="5"/>
  <c r="CF54" i="5" s="1"/>
  <c r="AC50" i="5"/>
  <c r="CF50" i="5" s="1"/>
  <c r="AC53" i="5"/>
  <c r="CF53" i="5" s="1"/>
  <c r="AC52" i="5"/>
  <c r="CF52" i="5" s="1"/>
  <c r="AC41" i="5"/>
  <c r="CF41" i="5" s="1"/>
  <c r="AC49" i="5"/>
  <c r="CF49" i="5" s="1"/>
  <c r="AC43" i="5"/>
  <c r="CF43" i="5" s="1"/>
  <c r="AB56" i="5"/>
  <c r="CE56" i="5" s="1"/>
  <c r="AB40" i="5"/>
  <c r="CE40" i="5" s="1"/>
  <c r="AC34" i="5"/>
  <c r="CF34" i="5" s="1"/>
  <c r="AC44" i="5"/>
  <c r="CF44" i="5" s="1"/>
  <c r="AB48" i="5"/>
  <c r="CE48" i="5" s="1"/>
  <c r="AC55" i="5"/>
  <c r="CF55" i="5" s="1"/>
  <c r="AC36" i="5"/>
  <c r="CF36" i="5" s="1"/>
  <c r="AC37" i="5"/>
  <c r="CF37" i="5" s="1"/>
  <c r="AC51" i="5"/>
  <c r="CF51" i="5" s="1"/>
  <c r="AC42" i="5"/>
  <c r="CF42" i="5" s="1"/>
  <c r="AC45" i="5"/>
  <c r="CF45" i="5" s="1"/>
  <c r="AC46" i="5"/>
  <c r="CF46" i="5" s="1"/>
  <c r="J12" i="6" a="1"/>
  <c r="AC38" i="5" l="1"/>
  <c r="CF38" i="5" s="1"/>
  <c r="D28" i="5"/>
  <c r="E28" i="5"/>
  <c r="H28" i="5"/>
  <c r="D31" i="5"/>
  <c r="E31" i="5"/>
  <c r="H31" i="5"/>
  <c r="CE39" i="5"/>
  <c r="AC39" i="5"/>
  <c r="D26" i="5"/>
  <c r="E26" i="5"/>
  <c r="H26" i="5"/>
  <c r="D27" i="5"/>
  <c r="E27" i="5"/>
  <c r="H27" i="5"/>
  <c r="D30" i="5"/>
  <c r="E30" i="5"/>
  <c r="H30" i="5"/>
  <c r="D29" i="5"/>
  <c r="E29" i="5"/>
  <c r="H29" i="5"/>
  <c r="D25" i="5"/>
  <c r="E25" i="5"/>
  <c r="H25" i="5"/>
  <c r="C10" i="5"/>
  <c r="H10" i="5" s="1"/>
  <c r="C14" i="5"/>
  <c r="H14" i="5" s="1"/>
  <c r="C18" i="5"/>
  <c r="H18" i="5" s="1"/>
  <c r="C22" i="5"/>
  <c r="H22" i="5" s="1"/>
  <c r="C11" i="5"/>
  <c r="H11" i="5" s="1"/>
  <c r="C15" i="5"/>
  <c r="H15" i="5" s="1"/>
  <c r="C19" i="5"/>
  <c r="H19" i="5" s="1"/>
  <c r="C23" i="5"/>
  <c r="H23" i="5" s="1"/>
  <c r="C8" i="5"/>
  <c r="H8" i="5" s="1"/>
  <c r="C12" i="5"/>
  <c r="H12" i="5" s="1"/>
  <c r="C16" i="5"/>
  <c r="H16" i="5" s="1"/>
  <c r="C20" i="5"/>
  <c r="H20" i="5" s="1"/>
  <c r="C24" i="5"/>
  <c r="H24" i="5" s="1"/>
  <c r="C9" i="5"/>
  <c r="H9" i="5" s="1"/>
  <c r="C13" i="5"/>
  <c r="H13" i="5" s="1"/>
  <c r="C17" i="5"/>
  <c r="H17" i="5" s="1"/>
  <c r="C21" i="5"/>
  <c r="H21" i="5" s="1"/>
  <c r="C7" i="5"/>
  <c r="H7" i="5" s="1"/>
  <c r="AC40" i="5"/>
  <c r="CF40" i="5" s="1"/>
  <c r="AD37" i="5"/>
  <c r="CG37" i="5" s="1"/>
  <c r="AD44" i="5"/>
  <c r="CG44" i="5" s="1"/>
  <c r="AD41" i="5"/>
  <c r="CG41" i="5" s="1"/>
  <c r="AD52" i="5"/>
  <c r="CG52" i="5" s="1"/>
  <c r="AD50" i="5"/>
  <c r="CG50" i="5" s="1"/>
  <c r="AD33" i="5"/>
  <c r="CG33" i="5" s="1"/>
  <c r="AD35" i="5"/>
  <c r="CG35" i="5" s="1"/>
  <c r="AD45" i="5"/>
  <c r="CG45" i="5" s="1"/>
  <c r="AD34" i="5"/>
  <c r="CG34" i="5" s="1"/>
  <c r="AC56" i="5"/>
  <c r="CF56" i="5" s="1"/>
  <c r="AD46" i="5"/>
  <c r="CG46" i="5" s="1"/>
  <c r="AD51" i="5"/>
  <c r="CG51" i="5" s="1"/>
  <c r="AD38" i="5"/>
  <c r="CG38" i="5" s="1"/>
  <c r="AD42" i="5"/>
  <c r="CG42" i="5" s="1"/>
  <c r="AD36" i="5"/>
  <c r="CG36" i="5" s="1"/>
  <c r="AD55" i="5"/>
  <c r="CG55" i="5" s="1"/>
  <c r="AC48" i="5"/>
  <c r="CF48" i="5" s="1"/>
  <c r="AD43" i="5"/>
  <c r="CG43" i="5" s="1"/>
  <c r="AD49" i="5"/>
  <c r="CG49" i="5" s="1"/>
  <c r="AD53" i="5"/>
  <c r="CG53" i="5" s="1"/>
  <c r="AD54" i="5"/>
  <c r="CG54" i="5" s="1"/>
  <c r="AC32" i="5"/>
  <c r="CF32" i="5" s="1"/>
  <c r="AD47" i="5"/>
  <c r="CG47" i="5" s="1"/>
  <c r="C7" i="6"/>
  <c r="I29" i="5" l="1"/>
  <c r="X29" i="5"/>
  <c r="AU6" i="5"/>
  <c r="CX6" i="5" s="1"/>
  <c r="CF39" i="5"/>
  <c r="AD39" i="5"/>
  <c r="I25" i="5"/>
  <c r="X25" i="5"/>
  <c r="AQ6" i="5"/>
  <c r="CT6" i="5" s="1"/>
  <c r="I26" i="5"/>
  <c r="X26" i="5"/>
  <c r="AR6" i="5"/>
  <c r="CU6" i="5" s="1"/>
  <c r="I28" i="5"/>
  <c r="X28" i="5"/>
  <c r="AT6" i="5"/>
  <c r="CW6" i="5" s="1"/>
  <c r="I27" i="5"/>
  <c r="X27" i="5"/>
  <c r="AS6" i="5"/>
  <c r="CV6" i="5" s="1"/>
  <c r="I31" i="5"/>
  <c r="X31" i="5"/>
  <c r="AW6" i="5"/>
  <c r="CZ6" i="5" s="1"/>
  <c r="I30" i="5"/>
  <c r="AV6" i="5"/>
  <c r="CY6" i="5" s="1"/>
  <c r="X30" i="5"/>
  <c r="AE43" i="5"/>
  <c r="CH43" i="5" s="1"/>
  <c r="AE38" i="5"/>
  <c r="CH38" i="5" s="1"/>
  <c r="AE45" i="5"/>
  <c r="CH45" i="5" s="1"/>
  <c r="AD56" i="5"/>
  <c r="CG56" i="5" s="1"/>
  <c r="AE35" i="5"/>
  <c r="CH35" i="5" s="1"/>
  <c r="AE50" i="5"/>
  <c r="CH50" i="5" s="1"/>
  <c r="AE41" i="5"/>
  <c r="CH41" i="5" s="1"/>
  <c r="AD32" i="5"/>
  <c r="CG32" i="5" s="1"/>
  <c r="AE49" i="5"/>
  <c r="CH49" i="5" s="1"/>
  <c r="AD48" i="5"/>
  <c r="CG48" i="5" s="1"/>
  <c r="AE51" i="5"/>
  <c r="CH51" i="5" s="1"/>
  <c r="AE47" i="5"/>
  <c r="CH47" i="5" s="1"/>
  <c r="AE54" i="5"/>
  <c r="CH54" i="5" s="1"/>
  <c r="AE55" i="5"/>
  <c r="CH55" i="5" s="1"/>
  <c r="AE46" i="5"/>
  <c r="CH46" i="5" s="1"/>
  <c r="AE42" i="5"/>
  <c r="CH42" i="5" s="1"/>
  <c r="AE53" i="5"/>
  <c r="CH53" i="5" s="1"/>
  <c r="AE36" i="5"/>
  <c r="CH36" i="5" s="1"/>
  <c r="AE34" i="5"/>
  <c r="CH34" i="5" s="1"/>
  <c r="AE33" i="5"/>
  <c r="CH33" i="5" s="1"/>
  <c r="AE52" i="5"/>
  <c r="CH52" i="5" s="1"/>
  <c r="AE44" i="5"/>
  <c r="CH44" i="5" s="1"/>
  <c r="AE37" i="5"/>
  <c r="CH37" i="5" s="1"/>
  <c r="AD40" i="5"/>
  <c r="CG40" i="5" s="1"/>
  <c r="K13" i="6" a="1"/>
  <c r="K14" i="6" a="1"/>
  <c r="K15" i="6" a="1"/>
  <c r="K16" i="6" a="1"/>
  <c r="K17" i="6" a="1"/>
  <c r="K18" i="6" a="1"/>
  <c r="K19" i="6" a="1"/>
  <c r="K20" i="6" a="1"/>
  <c r="K21" i="6" a="1"/>
  <c r="K22" i="6" a="1"/>
  <c r="K23" i="6" a="1"/>
  <c r="K24" i="6" a="1"/>
  <c r="K25" i="6" a="1"/>
  <c r="K26" i="6" a="1"/>
  <c r="K27" i="6" a="1"/>
  <c r="K28" i="6" a="1"/>
  <c r="K29" i="6" a="1"/>
  <c r="K30" i="6" a="1"/>
  <c r="K31" i="6" a="1"/>
  <c r="K32" i="6" a="1"/>
  <c r="K33" i="6" a="1"/>
  <c r="K34" i="6" a="1"/>
  <c r="K35" i="6" a="1"/>
  <c r="K36" i="6" a="1"/>
  <c r="K37" i="6" a="1"/>
  <c r="K12" i="6" a="1"/>
  <c r="J13" i="6" a="1"/>
  <c r="J14" i="6" a="1"/>
  <c r="J15" i="6" a="1"/>
  <c r="J16" i="6" a="1"/>
  <c r="J17" i="6" a="1"/>
  <c r="J18" i="6" a="1"/>
  <c r="J19" i="6" a="1"/>
  <c r="J20" i="6" a="1"/>
  <c r="J21" i="6" a="1"/>
  <c r="J22" i="6" a="1"/>
  <c r="J23" i="6" a="1"/>
  <c r="J24" i="6" a="1"/>
  <c r="J25" i="6" a="1"/>
  <c r="J26" i="6" a="1"/>
  <c r="J27" i="6" a="1"/>
  <c r="J28" i="6" a="1"/>
  <c r="J29" i="6" a="1"/>
  <c r="J30" i="6" a="1"/>
  <c r="J31" i="6" a="1"/>
  <c r="J32" i="6" a="1"/>
  <c r="J33" i="6" a="1"/>
  <c r="J34" i="6" a="1"/>
  <c r="J35" i="6" a="1"/>
  <c r="J36" i="6" a="1"/>
  <c r="J37" i="6" a="1"/>
  <c r="G37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Y27" i="5" l="1"/>
  <c r="CA27" i="5"/>
  <c r="Y30" i="5"/>
  <c r="CA30" i="5"/>
  <c r="Y31" i="5"/>
  <c r="CA31" i="5"/>
  <c r="Y25" i="5"/>
  <c r="CA25" i="5"/>
  <c r="Y26" i="5"/>
  <c r="CA26" i="5"/>
  <c r="CA29" i="5"/>
  <c r="Y29" i="5"/>
  <c r="CA28" i="5"/>
  <c r="Y28" i="5"/>
  <c r="CG39" i="5"/>
  <c r="AE39" i="5"/>
  <c r="CA21" i="6"/>
  <c r="AE17" i="6"/>
  <c r="X21" i="5"/>
  <c r="CA21" i="5" s="1"/>
  <c r="AM6" i="5"/>
  <c r="CP6" i="5" s="1"/>
  <c r="AD6" i="5"/>
  <c r="CG6" i="5" s="1"/>
  <c r="X12" i="5"/>
  <c r="X7" i="5"/>
  <c r="Y6" i="5"/>
  <c r="CB6" i="5" s="1"/>
  <c r="AJ6" i="5"/>
  <c r="CM6" i="5" s="1"/>
  <c r="X18" i="5"/>
  <c r="CA18" i="5" s="1"/>
  <c r="X16" i="5"/>
  <c r="CA16" i="5" s="1"/>
  <c r="AH6" i="5"/>
  <c r="CK6" i="5" s="1"/>
  <c r="X20" i="5"/>
  <c r="CA20" i="5" s="1"/>
  <c r="AL6" i="5"/>
  <c r="CO6" i="5" s="1"/>
  <c r="AB6" i="5"/>
  <c r="CE6" i="5" s="1"/>
  <c r="X10" i="5"/>
  <c r="X14" i="5"/>
  <c r="CA14" i="5" s="1"/>
  <c r="AF6" i="5"/>
  <c r="CI6" i="5" s="1"/>
  <c r="AP6" i="5"/>
  <c r="CS6" i="5" s="1"/>
  <c r="X24" i="5"/>
  <c r="CA24" i="5" s="1"/>
  <c r="AA6" i="5"/>
  <c r="CD6" i="5" s="1"/>
  <c r="X9" i="5"/>
  <c r="CA9" i="5" s="1"/>
  <c r="X22" i="5"/>
  <c r="CA22" i="5" s="1"/>
  <c r="AN6" i="5"/>
  <c r="CQ6" i="5" s="1"/>
  <c r="X19" i="5"/>
  <c r="CA19" i="5" s="1"/>
  <c r="AK6" i="5"/>
  <c r="CN6" i="5" s="1"/>
  <c r="X13" i="5"/>
  <c r="AE6" i="5"/>
  <c r="CH6" i="5" s="1"/>
  <c r="AI6" i="5"/>
  <c r="CL6" i="5" s="1"/>
  <c r="X17" i="5"/>
  <c r="CA17" i="5" s="1"/>
  <c r="X8" i="5"/>
  <c r="Z6" i="5"/>
  <c r="CC6" i="5" s="1"/>
  <c r="AC6" i="5"/>
  <c r="CF6" i="5" s="1"/>
  <c r="X11" i="5"/>
  <c r="AO6" i="5"/>
  <c r="CR6" i="5" s="1"/>
  <c r="X23" i="5"/>
  <c r="CA23" i="5" s="1"/>
  <c r="X15" i="5"/>
  <c r="CA15" i="5" s="1"/>
  <c r="AG6" i="5"/>
  <c r="CJ6" i="5" s="1"/>
  <c r="AF37" i="5"/>
  <c r="CI37" i="5" s="1"/>
  <c r="AF33" i="5"/>
  <c r="CI33" i="5" s="1"/>
  <c r="AF34" i="5"/>
  <c r="CI34" i="5" s="1"/>
  <c r="AF53" i="5"/>
  <c r="CI53" i="5" s="1"/>
  <c r="AF46" i="5"/>
  <c r="CI46" i="5" s="1"/>
  <c r="AF55" i="5"/>
  <c r="CI55" i="5" s="1"/>
  <c r="AF47" i="5"/>
  <c r="CI47" i="5" s="1"/>
  <c r="AF50" i="5"/>
  <c r="CI50" i="5" s="1"/>
  <c r="AE56" i="5"/>
  <c r="CH56" i="5" s="1"/>
  <c r="AF38" i="5"/>
  <c r="CI38" i="5" s="1"/>
  <c r="AE48" i="5"/>
  <c r="CH48" i="5" s="1"/>
  <c r="AF49" i="5"/>
  <c r="CI49" i="5" s="1"/>
  <c r="AF41" i="5"/>
  <c r="CI41" i="5" s="1"/>
  <c r="AF51" i="5"/>
  <c r="CI51" i="5" s="1"/>
  <c r="AE32" i="5"/>
  <c r="CH32" i="5" s="1"/>
  <c r="AE40" i="5"/>
  <c r="CH40" i="5" s="1"/>
  <c r="AF44" i="5"/>
  <c r="CI44" i="5" s="1"/>
  <c r="AF52" i="5"/>
  <c r="CI52" i="5" s="1"/>
  <c r="AF36" i="5"/>
  <c r="CI36" i="5" s="1"/>
  <c r="AF42" i="5"/>
  <c r="CI42" i="5" s="1"/>
  <c r="AF54" i="5"/>
  <c r="CI54" i="5" s="1"/>
  <c r="AF35" i="5"/>
  <c r="CI35" i="5" s="1"/>
  <c r="AF45" i="5"/>
  <c r="CI45" i="5" s="1"/>
  <c r="AF43" i="5"/>
  <c r="CI43" i="5" s="1"/>
  <c r="AM17" i="6"/>
  <c r="AD36" i="6"/>
  <c r="AT36" i="6"/>
  <c r="BJ36" i="6"/>
  <c r="BZ36" i="6"/>
  <c r="CP36" i="6"/>
  <c r="DF36" i="6"/>
  <c r="W36" i="6"/>
  <c r="AM36" i="6"/>
  <c r="U36" i="6"/>
  <c r="BA36" i="6"/>
  <c r="BW36" i="6"/>
  <c r="CR36" i="6"/>
  <c r="P36" i="6"/>
  <c r="AV36" i="6"/>
  <c r="Y36" i="6"/>
  <c r="BU36" i="6"/>
  <c r="CY36" i="6"/>
  <c r="BE36" i="6"/>
  <c r="CK36" i="6"/>
  <c r="Q36" i="6"/>
  <c r="BY36" i="6"/>
  <c r="AZ36" i="6"/>
  <c r="BI36" i="6"/>
  <c r="AJ36" i="6"/>
  <c r="DD36" i="6"/>
  <c r="R36" i="6"/>
  <c r="AH36" i="6"/>
  <c r="AX36" i="6"/>
  <c r="BN36" i="6"/>
  <c r="CD36" i="6"/>
  <c r="CT36" i="6"/>
  <c r="DJ36" i="6"/>
  <c r="AA36" i="6"/>
  <c r="AQ36" i="6"/>
  <c r="AC36" i="6"/>
  <c r="BG36" i="6"/>
  <c r="CB36" i="6"/>
  <c r="CW36" i="6"/>
  <c r="X36" i="6"/>
  <c r="BC36" i="6"/>
  <c r="AO36" i="6"/>
  <c r="CC36" i="6"/>
  <c r="DE36" i="6"/>
  <c r="BP36" i="6"/>
  <c r="CS36" i="6"/>
  <c r="AG36" i="6"/>
  <c r="CN36" i="6"/>
  <c r="BT36" i="6"/>
  <c r="CF36" i="6"/>
  <c r="BK36" i="6"/>
  <c r="V36" i="6"/>
  <c r="AL36" i="6"/>
  <c r="BB36" i="6"/>
  <c r="BR36" i="6"/>
  <c r="CH36" i="6"/>
  <c r="CX36" i="6"/>
  <c r="O36" i="6"/>
  <c r="AE36" i="6"/>
  <c r="AU36" i="6"/>
  <c r="AK36" i="6"/>
  <c r="BL36" i="6"/>
  <c r="CG36" i="6"/>
  <c r="DC36" i="6"/>
  <c r="AF36" i="6"/>
  <c r="BH36" i="6"/>
  <c r="BD36" i="6"/>
  <c r="CJ36" i="6"/>
  <c r="AB36" i="6"/>
  <c r="BX36" i="6"/>
  <c r="CZ36" i="6"/>
  <c r="AW36" i="6"/>
  <c r="DA36" i="6"/>
  <c r="CI36" i="6"/>
  <c r="CU36" i="6"/>
  <c r="CA36" i="6"/>
  <c r="Z36" i="6"/>
  <c r="AP36" i="6"/>
  <c r="BF36" i="6"/>
  <c r="BV36" i="6"/>
  <c r="CL36" i="6"/>
  <c r="DB36" i="6"/>
  <c r="S36" i="6"/>
  <c r="AI36" i="6"/>
  <c r="AY36" i="6"/>
  <c r="AS36" i="6"/>
  <c r="BQ36" i="6"/>
  <c r="CM36" i="6"/>
  <c r="DH36" i="6"/>
  <c r="AN36" i="6"/>
  <c r="BM36" i="6"/>
  <c r="BO36" i="6"/>
  <c r="CQ36" i="6"/>
  <c r="AR36" i="6"/>
  <c r="CE36" i="6"/>
  <c r="DG36" i="6"/>
  <c r="BS36" i="6"/>
  <c r="T36" i="6"/>
  <c r="CV36" i="6"/>
  <c r="DI36" i="6"/>
  <c r="CO36" i="6"/>
  <c r="DF17" i="6"/>
  <c r="AD17" i="6"/>
  <c r="BV17" i="6"/>
  <c r="BU17" i="6"/>
  <c r="CT17" i="6"/>
  <c r="AP17" i="6"/>
  <c r="AW17" i="6"/>
  <c r="CY17" i="6"/>
  <c r="V35" i="6"/>
  <c r="AL35" i="6"/>
  <c r="BB35" i="6"/>
  <c r="BR35" i="6"/>
  <c r="CH35" i="6"/>
  <c r="CX35" i="6"/>
  <c r="O35" i="6"/>
  <c r="AE35" i="6"/>
  <c r="AU35" i="6"/>
  <c r="BK35" i="6"/>
  <c r="Z35" i="6"/>
  <c r="AP35" i="6"/>
  <c r="BF35" i="6"/>
  <c r="BV35" i="6"/>
  <c r="CL35" i="6"/>
  <c r="DB35" i="6"/>
  <c r="S35" i="6"/>
  <c r="AI35" i="6"/>
  <c r="AY35" i="6"/>
  <c r="BO35" i="6"/>
  <c r="AD35" i="6"/>
  <c r="BJ35" i="6"/>
  <c r="CP35" i="6"/>
  <c r="W35" i="6"/>
  <c r="BC35" i="6"/>
  <c r="CA35" i="6"/>
  <c r="CQ35" i="6"/>
  <c r="DG35" i="6"/>
  <c r="AN35" i="6"/>
  <c r="AG35" i="6"/>
  <c r="BM35" i="6"/>
  <c r="CS35" i="6"/>
  <c r="AB35" i="6"/>
  <c r="BH35" i="6"/>
  <c r="CN35" i="6"/>
  <c r="BI35" i="6"/>
  <c r="AS35" i="6"/>
  <c r="DH35" i="6"/>
  <c r="CW35" i="6"/>
  <c r="AC35" i="6"/>
  <c r="AH35" i="6"/>
  <c r="BN35" i="6"/>
  <c r="CT35" i="6"/>
  <c r="AA35" i="6"/>
  <c r="BG35" i="6"/>
  <c r="CE35" i="6"/>
  <c r="CU35" i="6"/>
  <c r="P35" i="6"/>
  <c r="AV35" i="6"/>
  <c r="AO35" i="6"/>
  <c r="BU35" i="6"/>
  <c r="DA35" i="6"/>
  <c r="AJ35" i="6"/>
  <c r="BP35" i="6"/>
  <c r="CV35" i="6"/>
  <c r="BY35" i="6"/>
  <c r="BL35" i="6"/>
  <c r="U35" i="6"/>
  <c r="BD35" i="6"/>
  <c r="BT35" i="6"/>
  <c r="AT35" i="6"/>
  <c r="BZ35" i="6"/>
  <c r="DF35" i="6"/>
  <c r="AM35" i="6"/>
  <c r="BS35" i="6"/>
  <c r="CI35" i="6"/>
  <c r="CY35" i="6"/>
  <c r="X35" i="6"/>
  <c r="Q35" i="6"/>
  <c r="AW35" i="6"/>
  <c r="CC35" i="6"/>
  <c r="DI35" i="6"/>
  <c r="AR35" i="6"/>
  <c r="BX35" i="6"/>
  <c r="DD35" i="6"/>
  <c r="CO35" i="6"/>
  <c r="CB35" i="6"/>
  <c r="BA35" i="6"/>
  <c r="CJ35" i="6"/>
  <c r="CZ35" i="6"/>
  <c r="R35" i="6"/>
  <c r="AX35" i="6"/>
  <c r="CD35" i="6"/>
  <c r="DJ35" i="6"/>
  <c r="AQ35" i="6"/>
  <c r="BW35" i="6"/>
  <c r="CM35" i="6"/>
  <c r="DC35" i="6"/>
  <c r="AF35" i="6"/>
  <c r="Y35" i="6"/>
  <c r="BE35" i="6"/>
  <c r="CK35" i="6"/>
  <c r="T35" i="6"/>
  <c r="AZ35" i="6"/>
  <c r="CF35" i="6"/>
  <c r="AK35" i="6"/>
  <c r="DE35" i="6"/>
  <c r="CR35" i="6"/>
  <c r="CG35" i="6"/>
  <c r="BQ35" i="6"/>
  <c r="R31" i="6"/>
  <c r="AH31" i="6"/>
  <c r="AX31" i="6"/>
  <c r="BN31" i="6"/>
  <c r="CD31" i="6"/>
  <c r="CT31" i="6"/>
  <c r="DJ31" i="6"/>
  <c r="AA31" i="6"/>
  <c r="AQ31" i="6"/>
  <c r="BG31" i="6"/>
  <c r="BW31" i="6"/>
  <c r="CM31" i="6"/>
  <c r="DC31" i="6"/>
  <c r="AF31" i="6"/>
  <c r="BL31" i="6"/>
  <c r="CR31" i="6"/>
  <c r="Y31" i="6"/>
  <c r="BE31" i="6"/>
  <c r="CK31" i="6"/>
  <c r="T31" i="6"/>
  <c r="AZ31" i="6"/>
  <c r="CF31" i="6"/>
  <c r="U31" i="6"/>
  <c r="BI31" i="6"/>
  <c r="CW31" i="6"/>
  <c r="Z31" i="6"/>
  <c r="AP31" i="6"/>
  <c r="BF31" i="6"/>
  <c r="BV31" i="6"/>
  <c r="CL31" i="6"/>
  <c r="DB31" i="6"/>
  <c r="S31" i="6"/>
  <c r="AI31" i="6"/>
  <c r="AY31" i="6"/>
  <c r="BO31" i="6"/>
  <c r="CE31" i="6"/>
  <c r="CU31" i="6"/>
  <c r="P31" i="6"/>
  <c r="AV31" i="6"/>
  <c r="CB31" i="6"/>
  <c r="DH31" i="6"/>
  <c r="AO31" i="6"/>
  <c r="BU31" i="6"/>
  <c r="DA31" i="6"/>
  <c r="AJ31" i="6"/>
  <c r="BP31" i="6"/>
  <c r="CV31" i="6"/>
  <c r="CG31" i="6"/>
  <c r="AK31" i="6"/>
  <c r="AS31" i="6"/>
  <c r="AT31" i="6"/>
  <c r="BZ31" i="6"/>
  <c r="DF31" i="6"/>
  <c r="AM31" i="6"/>
  <c r="BS31" i="6"/>
  <c r="CY31" i="6"/>
  <c r="BD31" i="6"/>
  <c r="Q31" i="6"/>
  <c r="CC31" i="6"/>
  <c r="AR31" i="6"/>
  <c r="DD31" i="6"/>
  <c r="BQ31" i="6"/>
  <c r="V31" i="6"/>
  <c r="BB31" i="6"/>
  <c r="CH31" i="6"/>
  <c r="O31" i="6"/>
  <c r="AU31" i="6"/>
  <c r="CA31" i="6"/>
  <c r="DG31" i="6"/>
  <c r="BT31" i="6"/>
  <c r="AG31" i="6"/>
  <c r="CS31" i="6"/>
  <c r="BH31" i="6"/>
  <c r="BA31" i="6"/>
  <c r="BY31" i="6"/>
  <c r="AD31" i="6"/>
  <c r="BJ31" i="6"/>
  <c r="CP31" i="6"/>
  <c r="W31" i="6"/>
  <c r="BC31" i="6"/>
  <c r="CI31" i="6"/>
  <c r="X31" i="6"/>
  <c r="CJ31" i="6"/>
  <c r="AW31" i="6"/>
  <c r="DI31" i="6"/>
  <c r="BX31" i="6"/>
  <c r="AC31" i="6"/>
  <c r="DE31" i="6"/>
  <c r="AL31" i="6"/>
  <c r="BR31" i="6"/>
  <c r="CX31" i="6"/>
  <c r="AE31" i="6"/>
  <c r="BK31" i="6"/>
  <c r="CQ31" i="6"/>
  <c r="AN31" i="6"/>
  <c r="CZ31" i="6"/>
  <c r="BM31" i="6"/>
  <c r="AB31" i="6"/>
  <c r="CN31" i="6"/>
  <c r="CO31" i="6"/>
  <c r="T27" i="6"/>
  <c r="AJ27" i="6"/>
  <c r="AZ27" i="6"/>
  <c r="BP27" i="6"/>
  <c r="CF27" i="6"/>
  <c r="CV27" i="6"/>
  <c r="Q27" i="6"/>
  <c r="AG27" i="6"/>
  <c r="AW27" i="6"/>
  <c r="BM27" i="6"/>
  <c r="CC27" i="6"/>
  <c r="CS27" i="6"/>
  <c r="R27" i="6"/>
  <c r="AX27" i="6"/>
  <c r="CD27" i="6"/>
  <c r="DI27" i="6"/>
  <c r="AQ27" i="6"/>
  <c r="BW27" i="6"/>
  <c r="DC27" i="6"/>
  <c r="BJ27" i="6"/>
  <c r="O27" i="6"/>
  <c r="CA27" i="6"/>
  <c r="AL27" i="6"/>
  <c r="CX27" i="6"/>
  <c r="CY27" i="6"/>
  <c r="X27" i="6"/>
  <c r="AN27" i="6"/>
  <c r="BD27" i="6"/>
  <c r="BT27" i="6"/>
  <c r="CJ27" i="6"/>
  <c r="CZ27" i="6"/>
  <c r="U27" i="6"/>
  <c r="AK27" i="6"/>
  <c r="BA27" i="6"/>
  <c r="BQ27" i="6"/>
  <c r="CG27" i="6"/>
  <c r="CW27" i="6"/>
  <c r="Z27" i="6"/>
  <c r="BF27" i="6"/>
  <c r="CL27" i="6"/>
  <c r="S27" i="6"/>
  <c r="AY27" i="6"/>
  <c r="CE27" i="6"/>
  <c r="DJ27" i="6"/>
  <c r="BZ27" i="6"/>
  <c r="AE27" i="6"/>
  <c r="CQ27" i="6"/>
  <c r="BB27" i="6"/>
  <c r="W27" i="6"/>
  <c r="BC27" i="6"/>
  <c r="AB27" i="6"/>
  <c r="AR27" i="6"/>
  <c r="BH27" i="6"/>
  <c r="BX27" i="6"/>
  <c r="CN27" i="6"/>
  <c r="DD27" i="6"/>
  <c r="Y27" i="6"/>
  <c r="AO27" i="6"/>
  <c r="BE27" i="6"/>
  <c r="BU27" i="6"/>
  <c r="CK27" i="6"/>
  <c r="DA27" i="6"/>
  <c r="AH27" i="6"/>
  <c r="BN27" i="6"/>
  <c r="CT27" i="6"/>
  <c r="AA27" i="6"/>
  <c r="BG27" i="6"/>
  <c r="CM27" i="6"/>
  <c r="AD27" i="6"/>
  <c r="CP27" i="6"/>
  <c r="AU27" i="6"/>
  <c r="DG27" i="6"/>
  <c r="BR27" i="6"/>
  <c r="CI27" i="6"/>
  <c r="BS27" i="6"/>
  <c r="P27" i="6"/>
  <c r="AF27" i="6"/>
  <c r="AV27" i="6"/>
  <c r="BL27" i="6"/>
  <c r="CB27" i="6"/>
  <c r="CR27" i="6"/>
  <c r="DH27" i="6"/>
  <c r="AC27" i="6"/>
  <c r="AS27" i="6"/>
  <c r="BI27" i="6"/>
  <c r="BY27" i="6"/>
  <c r="CO27" i="6"/>
  <c r="DE27" i="6"/>
  <c r="AP27" i="6"/>
  <c r="BV27" i="6"/>
  <c r="DB27" i="6"/>
  <c r="AI27" i="6"/>
  <c r="BO27" i="6"/>
  <c r="CU27" i="6"/>
  <c r="AT27" i="6"/>
  <c r="DF27" i="6"/>
  <c r="BK27" i="6"/>
  <c r="V27" i="6"/>
  <c r="CH27" i="6"/>
  <c r="AM27" i="6"/>
  <c r="P23" i="6"/>
  <c r="AF23" i="6"/>
  <c r="AV23" i="6"/>
  <c r="BL23" i="6"/>
  <c r="CB23" i="6"/>
  <c r="CR23" i="6"/>
  <c r="DH23" i="6"/>
  <c r="AH23" i="6"/>
  <c r="BC23" i="6"/>
  <c r="BY23" i="6"/>
  <c r="CT23" i="6"/>
  <c r="S23" i="6"/>
  <c r="AO23" i="6"/>
  <c r="BJ23" i="6"/>
  <c r="CE23" i="6"/>
  <c r="DA23" i="6"/>
  <c r="AP23" i="6"/>
  <c r="X23" i="6"/>
  <c r="AN23" i="6"/>
  <c r="BD23" i="6"/>
  <c r="BT23" i="6"/>
  <c r="CJ23" i="6"/>
  <c r="CZ23" i="6"/>
  <c r="W23" i="6"/>
  <c r="AS23" i="6"/>
  <c r="BN23" i="6"/>
  <c r="CI23" i="6"/>
  <c r="DE23" i="6"/>
  <c r="AD23" i="6"/>
  <c r="AY23" i="6"/>
  <c r="BU23" i="6"/>
  <c r="CP23" i="6"/>
  <c r="U23" i="6"/>
  <c r="AB23" i="6"/>
  <c r="BH23" i="6"/>
  <c r="CN23" i="6"/>
  <c r="AC23" i="6"/>
  <c r="BS23" i="6"/>
  <c r="DJ23" i="6"/>
  <c r="BE23" i="6"/>
  <c r="CU23" i="6"/>
  <c r="BK23" i="6"/>
  <c r="DB23" i="6"/>
  <c r="BB23" i="6"/>
  <c r="CS23" i="6"/>
  <c r="BQ23" i="6"/>
  <c r="AW23" i="6"/>
  <c r="O23" i="6"/>
  <c r="CW23" i="6"/>
  <c r="CX23" i="6"/>
  <c r="AJ23" i="6"/>
  <c r="BP23" i="6"/>
  <c r="CV23" i="6"/>
  <c r="AM23" i="6"/>
  <c r="CD23" i="6"/>
  <c r="Y23" i="6"/>
  <c r="BO23" i="6"/>
  <c r="DF23" i="6"/>
  <c r="BV23" i="6"/>
  <c r="V23" i="6"/>
  <c r="BM23" i="6"/>
  <c r="DC23" i="6"/>
  <c r="CL23" i="6"/>
  <c r="BR23" i="6"/>
  <c r="AK23" i="6"/>
  <c r="BG23" i="6"/>
  <c r="AL23" i="6"/>
  <c r="AR23" i="6"/>
  <c r="BX23" i="6"/>
  <c r="DD23" i="6"/>
  <c r="AX23" i="6"/>
  <c r="CO23" i="6"/>
  <c r="AI23" i="6"/>
  <c r="BZ23" i="6"/>
  <c r="AE23" i="6"/>
  <c r="CG23" i="6"/>
  <c r="AG23" i="6"/>
  <c r="BW23" i="6"/>
  <c r="Z23" i="6"/>
  <c r="DG23" i="6"/>
  <c r="CM23" i="6"/>
  <c r="BF23" i="6"/>
  <c r="CC23" i="6"/>
  <c r="T23" i="6"/>
  <c r="AZ23" i="6"/>
  <c r="CF23" i="6"/>
  <c r="R23" i="6"/>
  <c r="BI23" i="6"/>
  <c r="CY23" i="6"/>
  <c r="AT23" i="6"/>
  <c r="CK23" i="6"/>
  <c r="BA23" i="6"/>
  <c r="CQ23" i="6"/>
  <c r="AQ23" i="6"/>
  <c r="CH23" i="6"/>
  <c r="AU23" i="6"/>
  <c r="AA23" i="6"/>
  <c r="DI23" i="6"/>
  <c r="CA23" i="6"/>
  <c r="Q23" i="6"/>
  <c r="U19" i="6"/>
  <c r="AK19" i="6"/>
  <c r="BA19" i="6"/>
  <c r="BQ19" i="6"/>
  <c r="CG19" i="6"/>
  <c r="CW19" i="6"/>
  <c r="R19" i="6"/>
  <c r="AH19" i="6"/>
  <c r="AX19" i="6"/>
  <c r="BN19" i="6"/>
  <c r="CD19" i="6"/>
  <c r="CT19" i="6"/>
  <c r="AE19" i="6"/>
  <c r="BK19" i="6"/>
  <c r="CQ19" i="6"/>
  <c r="P19" i="6"/>
  <c r="AV19" i="6"/>
  <c r="CB19" i="6"/>
  <c r="DF19" i="6"/>
  <c r="BW19" i="6"/>
  <c r="AR19" i="6"/>
  <c r="DC19" i="6"/>
  <c r="AJ19" i="6"/>
  <c r="DG19" i="6"/>
  <c r="CE19" i="6"/>
  <c r="Y19" i="6"/>
  <c r="AO19" i="6"/>
  <c r="BE19" i="6"/>
  <c r="BU19" i="6"/>
  <c r="CK19" i="6"/>
  <c r="DA19" i="6"/>
  <c r="V19" i="6"/>
  <c r="AL19" i="6"/>
  <c r="BB19" i="6"/>
  <c r="BR19" i="6"/>
  <c r="CH19" i="6"/>
  <c r="CX19" i="6"/>
  <c r="AM19" i="6"/>
  <c r="BS19" i="6"/>
  <c r="CY19" i="6"/>
  <c r="X19" i="6"/>
  <c r="BD19" i="6"/>
  <c r="CJ19" i="6"/>
  <c r="AA19" i="6"/>
  <c r="CM19" i="6"/>
  <c r="BH19" i="6"/>
  <c r="AI19" i="6"/>
  <c r="BP19" i="6"/>
  <c r="AZ19" i="6"/>
  <c r="CF19" i="6"/>
  <c r="AC19" i="6"/>
  <c r="AS19" i="6"/>
  <c r="BI19" i="6"/>
  <c r="BY19" i="6"/>
  <c r="CO19" i="6"/>
  <c r="DE19" i="6"/>
  <c r="Z19" i="6"/>
  <c r="AP19" i="6"/>
  <c r="BF19" i="6"/>
  <c r="BV19" i="6"/>
  <c r="CL19" i="6"/>
  <c r="O19" i="6"/>
  <c r="AU19" i="6"/>
  <c r="CA19" i="6"/>
  <c r="DD19" i="6"/>
  <c r="AF19" i="6"/>
  <c r="BL19" i="6"/>
  <c r="CR19" i="6"/>
  <c r="AQ19" i="6"/>
  <c r="DB19" i="6"/>
  <c r="BX19" i="6"/>
  <c r="BO19" i="6"/>
  <c r="CV19" i="6"/>
  <c r="DH19" i="6"/>
  <c r="T19" i="6"/>
  <c r="Q19" i="6"/>
  <c r="AG19" i="6"/>
  <c r="AW19" i="6"/>
  <c r="BM19" i="6"/>
  <c r="CC19" i="6"/>
  <c r="CS19" i="6"/>
  <c r="DI19" i="6"/>
  <c r="AD19" i="6"/>
  <c r="AT19" i="6"/>
  <c r="BJ19" i="6"/>
  <c r="BZ19" i="6"/>
  <c r="CP19" i="6"/>
  <c r="W19" i="6"/>
  <c r="BC19" i="6"/>
  <c r="CI19" i="6"/>
  <c r="DJ19" i="6"/>
  <c r="AN19" i="6"/>
  <c r="BT19" i="6"/>
  <c r="CZ19" i="6"/>
  <c r="BG19" i="6"/>
  <c r="AB19" i="6"/>
  <c r="CN19" i="6"/>
  <c r="CU19" i="6"/>
  <c r="AY19" i="6"/>
  <c r="S19" i="6"/>
  <c r="Q15" i="6"/>
  <c r="BQ17" i="6"/>
  <c r="CL17" i="6"/>
  <c r="CW17" i="6"/>
  <c r="CV17" i="6"/>
  <c r="DB17" i="6"/>
  <c r="BL17" i="6"/>
  <c r="DA17" i="6"/>
  <c r="BJ17" i="6"/>
  <c r="DJ17" i="6"/>
  <c r="CO17" i="6"/>
  <c r="BT17" i="6"/>
  <c r="Z17" i="6"/>
  <c r="CC17" i="6"/>
  <c r="AG17" i="6"/>
  <c r="AB17" i="6"/>
  <c r="CQ17" i="6"/>
  <c r="BK17" i="6"/>
  <c r="DB21" i="6"/>
  <c r="Z21" i="6"/>
  <c r="CT21" i="6"/>
  <c r="CQ21" i="6"/>
  <c r="V34" i="6"/>
  <c r="Z34" i="6"/>
  <c r="AP34" i="6"/>
  <c r="BF34" i="6"/>
  <c r="BV34" i="6"/>
  <c r="CL34" i="6"/>
  <c r="DB34" i="6"/>
  <c r="S34" i="6"/>
  <c r="AI34" i="6"/>
  <c r="AY34" i="6"/>
  <c r="BO34" i="6"/>
  <c r="CE34" i="6"/>
  <c r="R34" i="6"/>
  <c r="AH34" i="6"/>
  <c r="AX34" i="6"/>
  <c r="BN34" i="6"/>
  <c r="CD34" i="6"/>
  <c r="CT34" i="6"/>
  <c r="DJ34" i="6"/>
  <c r="AA34" i="6"/>
  <c r="AQ34" i="6"/>
  <c r="BG34" i="6"/>
  <c r="BW34" i="6"/>
  <c r="CM34" i="6"/>
  <c r="AD34" i="6"/>
  <c r="BJ34" i="6"/>
  <c r="CP34" i="6"/>
  <c r="W34" i="6"/>
  <c r="BC34" i="6"/>
  <c r="CI34" i="6"/>
  <c r="DC34" i="6"/>
  <c r="AJ34" i="6"/>
  <c r="BP34" i="6"/>
  <c r="CV34" i="6"/>
  <c r="AK34" i="6"/>
  <c r="BQ34" i="6"/>
  <c r="CW34" i="6"/>
  <c r="AF34" i="6"/>
  <c r="BL34" i="6"/>
  <c r="CR34" i="6"/>
  <c r="BU34" i="6"/>
  <c r="CC34" i="6"/>
  <c r="CK34" i="6"/>
  <c r="AL34" i="6"/>
  <c r="BR34" i="6"/>
  <c r="CX34" i="6"/>
  <c r="AE34" i="6"/>
  <c r="BK34" i="6"/>
  <c r="CQ34" i="6"/>
  <c r="DG34" i="6"/>
  <c r="AR34" i="6"/>
  <c r="BX34" i="6"/>
  <c r="DD34" i="6"/>
  <c r="AS34" i="6"/>
  <c r="BY34" i="6"/>
  <c r="DE34" i="6"/>
  <c r="AN34" i="6"/>
  <c r="BT34" i="6"/>
  <c r="CZ34" i="6"/>
  <c r="DA34" i="6"/>
  <c r="DI34" i="6"/>
  <c r="AG34" i="6"/>
  <c r="AT34" i="6"/>
  <c r="BZ34" i="6"/>
  <c r="DF34" i="6"/>
  <c r="AM34" i="6"/>
  <c r="BS34" i="6"/>
  <c r="CU34" i="6"/>
  <c r="T34" i="6"/>
  <c r="AZ34" i="6"/>
  <c r="CF34" i="6"/>
  <c r="U34" i="6"/>
  <c r="BA34" i="6"/>
  <c r="CG34" i="6"/>
  <c r="P34" i="6"/>
  <c r="AV34" i="6"/>
  <c r="CB34" i="6"/>
  <c r="DH34" i="6"/>
  <c r="Q34" i="6"/>
  <c r="Y34" i="6"/>
  <c r="CS34" i="6"/>
  <c r="BB34" i="6"/>
  <c r="CH34" i="6"/>
  <c r="O34" i="6"/>
  <c r="AU34" i="6"/>
  <c r="CA34" i="6"/>
  <c r="CY34" i="6"/>
  <c r="AB34" i="6"/>
  <c r="BH34" i="6"/>
  <c r="CN34" i="6"/>
  <c r="AC34" i="6"/>
  <c r="BI34" i="6"/>
  <c r="CO34" i="6"/>
  <c r="X34" i="6"/>
  <c r="BD34" i="6"/>
  <c r="CJ34" i="6"/>
  <c r="AO34" i="6"/>
  <c r="AW34" i="6"/>
  <c r="BE34" i="6"/>
  <c r="BM34" i="6"/>
  <c r="BP17" i="6"/>
  <c r="CB17" i="6"/>
  <c r="CR17" i="6"/>
  <c r="CP17" i="6"/>
  <c r="DE17" i="6"/>
  <c r="BN17" i="6"/>
  <c r="BR17" i="6"/>
  <c r="T17" i="6"/>
  <c r="CI17" i="6"/>
  <c r="W17" i="6"/>
  <c r="AP21" i="6"/>
  <c r="CE21" i="6"/>
  <c r="BN21" i="6"/>
  <c r="P28" i="6"/>
  <c r="AF28" i="6"/>
  <c r="AV28" i="6"/>
  <c r="BL28" i="6"/>
  <c r="CB28" i="6"/>
  <c r="CR28" i="6"/>
  <c r="DH28" i="6"/>
  <c r="AH28" i="6"/>
  <c r="BC28" i="6"/>
  <c r="BY28" i="6"/>
  <c r="CT28" i="6"/>
  <c r="S28" i="6"/>
  <c r="AO28" i="6"/>
  <c r="BJ28" i="6"/>
  <c r="CE28" i="6"/>
  <c r="DA28" i="6"/>
  <c r="AP28" i="6"/>
  <c r="CG28" i="6"/>
  <c r="AG28" i="6"/>
  <c r="BW28" i="6"/>
  <c r="O28" i="6"/>
  <c r="BF28" i="6"/>
  <c r="CW28" i="6"/>
  <c r="AW28" i="6"/>
  <c r="CX28" i="6"/>
  <c r="T28" i="6"/>
  <c r="AJ28" i="6"/>
  <c r="AZ28" i="6"/>
  <c r="BP28" i="6"/>
  <c r="CF28" i="6"/>
  <c r="CV28" i="6"/>
  <c r="R28" i="6"/>
  <c r="AM28" i="6"/>
  <c r="BI28" i="6"/>
  <c r="CD28" i="6"/>
  <c r="CY28" i="6"/>
  <c r="Y28" i="6"/>
  <c r="AT28" i="6"/>
  <c r="BO28" i="6"/>
  <c r="CK28" i="6"/>
  <c r="DF28" i="6"/>
  <c r="BA28" i="6"/>
  <c r="CQ28" i="6"/>
  <c r="AQ28" i="6"/>
  <c r="CH28" i="6"/>
  <c r="Z28" i="6"/>
  <c r="BQ28" i="6"/>
  <c r="DG28" i="6"/>
  <c r="CM28" i="6"/>
  <c r="AA28" i="6"/>
  <c r="X28" i="6"/>
  <c r="AN28" i="6"/>
  <c r="BD28" i="6"/>
  <c r="BT28" i="6"/>
  <c r="CJ28" i="6"/>
  <c r="CZ28" i="6"/>
  <c r="W28" i="6"/>
  <c r="AS28" i="6"/>
  <c r="BN28" i="6"/>
  <c r="CI28" i="6"/>
  <c r="DE28" i="6"/>
  <c r="AD28" i="6"/>
  <c r="AY28" i="6"/>
  <c r="BU28" i="6"/>
  <c r="CP28" i="6"/>
  <c r="U28" i="6"/>
  <c r="BK28" i="6"/>
  <c r="DB28" i="6"/>
  <c r="BB28" i="6"/>
  <c r="CS28" i="6"/>
  <c r="AK28" i="6"/>
  <c r="CA28" i="6"/>
  <c r="AL28" i="6"/>
  <c r="Q28" i="6"/>
  <c r="DI28" i="6"/>
  <c r="AB28" i="6"/>
  <c r="AR28" i="6"/>
  <c r="BH28" i="6"/>
  <c r="BX28" i="6"/>
  <c r="CN28" i="6"/>
  <c r="DD28" i="6"/>
  <c r="AC28" i="6"/>
  <c r="AX28" i="6"/>
  <c r="BS28" i="6"/>
  <c r="CO28" i="6"/>
  <c r="DJ28" i="6"/>
  <c r="AI28" i="6"/>
  <c r="BE28" i="6"/>
  <c r="BZ28" i="6"/>
  <c r="CU28" i="6"/>
  <c r="AE28" i="6"/>
  <c r="BV28" i="6"/>
  <c r="V28" i="6"/>
  <c r="BM28" i="6"/>
  <c r="DC28" i="6"/>
  <c r="AU28" i="6"/>
  <c r="CL28" i="6"/>
  <c r="CC28" i="6"/>
  <c r="BG28" i="6"/>
  <c r="BR28" i="6"/>
  <c r="AB24" i="6"/>
  <c r="AR24" i="6"/>
  <c r="BH24" i="6"/>
  <c r="BX24" i="6"/>
  <c r="CN24" i="6"/>
  <c r="DD24" i="6"/>
  <c r="AD24" i="6"/>
  <c r="AY24" i="6"/>
  <c r="BU24" i="6"/>
  <c r="CP24" i="6"/>
  <c r="O24" i="6"/>
  <c r="AK24" i="6"/>
  <c r="BF24" i="6"/>
  <c r="CA24" i="6"/>
  <c r="CW24" i="6"/>
  <c r="AA24" i="6"/>
  <c r="BR24" i="6"/>
  <c r="DI24" i="6"/>
  <c r="AX24" i="6"/>
  <c r="CO24" i="6"/>
  <c r="BB24" i="6"/>
  <c r="BC24" i="6"/>
  <c r="P24" i="6"/>
  <c r="AF24" i="6"/>
  <c r="AV24" i="6"/>
  <c r="BL24" i="6"/>
  <c r="CB24" i="6"/>
  <c r="CR24" i="6"/>
  <c r="DH24" i="6"/>
  <c r="AI24" i="6"/>
  <c r="BE24" i="6"/>
  <c r="BZ24" i="6"/>
  <c r="CU24" i="6"/>
  <c r="U24" i="6"/>
  <c r="AP24" i="6"/>
  <c r="BK24" i="6"/>
  <c r="CG24" i="6"/>
  <c r="DB24" i="6"/>
  <c r="AL24" i="6"/>
  <c r="CC24" i="6"/>
  <c r="R24" i="6"/>
  <c r="BI24" i="6"/>
  <c r="CY24" i="6"/>
  <c r="BW24" i="6"/>
  <c r="BY24" i="6"/>
  <c r="BM24" i="6"/>
  <c r="BN24" i="6"/>
  <c r="T24" i="6"/>
  <c r="AJ24" i="6"/>
  <c r="AZ24" i="6"/>
  <c r="BP24" i="6"/>
  <c r="CF24" i="6"/>
  <c r="CV24" i="6"/>
  <c r="S24" i="6"/>
  <c r="AO24" i="6"/>
  <c r="BJ24" i="6"/>
  <c r="CE24" i="6"/>
  <c r="DA24" i="6"/>
  <c r="Z24" i="6"/>
  <c r="AU24" i="6"/>
  <c r="BQ24" i="6"/>
  <c r="CL24" i="6"/>
  <c r="DG24" i="6"/>
  <c r="AW24" i="6"/>
  <c r="CM24" i="6"/>
  <c r="AC24" i="6"/>
  <c r="BS24" i="6"/>
  <c r="DJ24" i="6"/>
  <c r="CS24" i="6"/>
  <c r="CT24" i="6"/>
  <c r="X24" i="6"/>
  <c r="AN24" i="6"/>
  <c r="BD24" i="6"/>
  <c r="BT24" i="6"/>
  <c r="CJ24" i="6"/>
  <c r="CZ24" i="6"/>
  <c r="Y24" i="6"/>
  <c r="AT24" i="6"/>
  <c r="BO24" i="6"/>
  <c r="CK24" i="6"/>
  <c r="DF24" i="6"/>
  <c r="AE24" i="6"/>
  <c r="BA24" i="6"/>
  <c r="BV24" i="6"/>
  <c r="CQ24" i="6"/>
  <c r="Q24" i="6"/>
  <c r="BG24" i="6"/>
  <c r="CX24" i="6"/>
  <c r="AM24" i="6"/>
  <c r="CD24" i="6"/>
  <c r="AG24" i="6"/>
  <c r="AH24" i="6"/>
  <c r="V24" i="6"/>
  <c r="DC24" i="6"/>
  <c r="W24" i="6"/>
  <c r="AQ24" i="6"/>
  <c r="DE24" i="6"/>
  <c r="CH24" i="6"/>
  <c r="AS24" i="6"/>
  <c r="CI24" i="6"/>
  <c r="R30" i="6"/>
  <c r="AH30" i="6"/>
  <c r="AX30" i="6"/>
  <c r="BN30" i="6"/>
  <c r="CD30" i="6"/>
  <c r="CT30" i="6"/>
  <c r="DJ30" i="6"/>
  <c r="AA30" i="6"/>
  <c r="AQ30" i="6"/>
  <c r="BG30" i="6"/>
  <c r="BW30" i="6"/>
  <c r="CM30" i="6"/>
  <c r="DC30" i="6"/>
  <c r="AJ30" i="6"/>
  <c r="BP30" i="6"/>
  <c r="CV30" i="6"/>
  <c r="AK30" i="6"/>
  <c r="BQ30" i="6"/>
  <c r="CW30" i="6"/>
  <c r="AF30" i="6"/>
  <c r="BL30" i="6"/>
  <c r="CR30" i="6"/>
  <c r="BE30" i="6"/>
  <c r="CS30" i="6"/>
  <c r="AW30" i="6"/>
  <c r="V30" i="6"/>
  <c r="AL30" i="6"/>
  <c r="BB30" i="6"/>
  <c r="BR30" i="6"/>
  <c r="CH30" i="6"/>
  <c r="CX30" i="6"/>
  <c r="O30" i="6"/>
  <c r="AE30" i="6"/>
  <c r="AU30" i="6"/>
  <c r="BK30" i="6"/>
  <c r="CA30" i="6"/>
  <c r="CQ30" i="6"/>
  <c r="DG30" i="6"/>
  <c r="AR30" i="6"/>
  <c r="BX30" i="6"/>
  <c r="DD30" i="6"/>
  <c r="AS30" i="6"/>
  <c r="BY30" i="6"/>
  <c r="DE30" i="6"/>
  <c r="AN30" i="6"/>
  <c r="BT30" i="6"/>
  <c r="CZ30" i="6"/>
  <c r="CK30" i="6"/>
  <c r="AO30" i="6"/>
  <c r="DI30" i="6"/>
  <c r="Z30" i="6"/>
  <c r="AP30" i="6"/>
  <c r="BF30" i="6"/>
  <c r="BV30" i="6"/>
  <c r="CL30" i="6"/>
  <c r="DB30" i="6"/>
  <c r="S30" i="6"/>
  <c r="AI30" i="6"/>
  <c r="AY30" i="6"/>
  <c r="BO30" i="6"/>
  <c r="CE30" i="6"/>
  <c r="CU30" i="6"/>
  <c r="T30" i="6"/>
  <c r="AZ30" i="6"/>
  <c r="CF30" i="6"/>
  <c r="U30" i="6"/>
  <c r="BA30" i="6"/>
  <c r="CG30" i="6"/>
  <c r="P30" i="6"/>
  <c r="AV30" i="6"/>
  <c r="CB30" i="6"/>
  <c r="DH30" i="6"/>
  <c r="AG30" i="6"/>
  <c r="BU30" i="6"/>
  <c r="Q30" i="6"/>
  <c r="AD30" i="6"/>
  <c r="AT30" i="6"/>
  <c r="BJ30" i="6"/>
  <c r="BZ30" i="6"/>
  <c r="CP30" i="6"/>
  <c r="DF30" i="6"/>
  <c r="W30" i="6"/>
  <c r="AM30" i="6"/>
  <c r="BC30" i="6"/>
  <c r="BS30" i="6"/>
  <c r="CI30" i="6"/>
  <c r="CY30" i="6"/>
  <c r="AB30" i="6"/>
  <c r="BH30" i="6"/>
  <c r="CN30" i="6"/>
  <c r="AC30" i="6"/>
  <c r="BI30" i="6"/>
  <c r="CO30" i="6"/>
  <c r="X30" i="6"/>
  <c r="BD30" i="6"/>
  <c r="CJ30" i="6"/>
  <c r="Y30" i="6"/>
  <c r="BM30" i="6"/>
  <c r="DA30" i="6"/>
  <c r="CC30" i="6"/>
  <c r="P26" i="6"/>
  <c r="AF26" i="6"/>
  <c r="AV26" i="6"/>
  <c r="BL26" i="6"/>
  <c r="CB26" i="6"/>
  <c r="CR26" i="6"/>
  <c r="DH26" i="6"/>
  <c r="AC26" i="6"/>
  <c r="AS26" i="6"/>
  <c r="BI26" i="6"/>
  <c r="BY26" i="6"/>
  <c r="CO26" i="6"/>
  <c r="DE26" i="6"/>
  <c r="AL26" i="6"/>
  <c r="BR26" i="6"/>
  <c r="CX26" i="6"/>
  <c r="AE26" i="6"/>
  <c r="BK26" i="6"/>
  <c r="CQ26" i="6"/>
  <c r="AH26" i="6"/>
  <c r="CT26" i="6"/>
  <c r="AY26" i="6"/>
  <c r="Z26" i="6"/>
  <c r="CL26" i="6"/>
  <c r="AA26" i="6"/>
  <c r="T26" i="6"/>
  <c r="AJ26" i="6"/>
  <c r="AZ26" i="6"/>
  <c r="BP26" i="6"/>
  <c r="CF26" i="6"/>
  <c r="CV26" i="6"/>
  <c r="Q26" i="6"/>
  <c r="AG26" i="6"/>
  <c r="AW26" i="6"/>
  <c r="BM26" i="6"/>
  <c r="CC26" i="6"/>
  <c r="CS26" i="6"/>
  <c r="DI26" i="6"/>
  <c r="AT26" i="6"/>
  <c r="BZ26" i="6"/>
  <c r="DF26" i="6"/>
  <c r="AM26" i="6"/>
  <c r="BS26" i="6"/>
  <c r="CY26" i="6"/>
  <c r="AX26" i="6"/>
  <c r="DJ26" i="6"/>
  <c r="BO26" i="6"/>
  <c r="AP26" i="6"/>
  <c r="DB26" i="6"/>
  <c r="CM26" i="6"/>
  <c r="X26" i="6"/>
  <c r="AN26" i="6"/>
  <c r="BD26" i="6"/>
  <c r="BT26" i="6"/>
  <c r="CJ26" i="6"/>
  <c r="CZ26" i="6"/>
  <c r="U26" i="6"/>
  <c r="AK26" i="6"/>
  <c r="BA26" i="6"/>
  <c r="BQ26" i="6"/>
  <c r="CG26" i="6"/>
  <c r="CW26" i="6"/>
  <c r="V26" i="6"/>
  <c r="BB26" i="6"/>
  <c r="CH26" i="6"/>
  <c r="O26" i="6"/>
  <c r="AU26" i="6"/>
  <c r="CA26" i="6"/>
  <c r="DG26" i="6"/>
  <c r="BN26" i="6"/>
  <c r="S26" i="6"/>
  <c r="CE26" i="6"/>
  <c r="BF26" i="6"/>
  <c r="BG26" i="6"/>
  <c r="DC26" i="6"/>
  <c r="AB26" i="6"/>
  <c r="AR26" i="6"/>
  <c r="BH26" i="6"/>
  <c r="BX26" i="6"/>
  <c r="CN26" i="6"/>
  <c r="DD26" i="6"/>
  <c r="Y26" i="6"/>
  <c r="AO26" i="6"/>
  <c r="BE26" i="6"/>
  <c r="BU26" i="6"/>
  <c r="CK26" i="6"/>
  <c r="DA26" i="6"/>
  <c r="AD26" i="6"/>
  <c r="BJ26" i="6"/>
  <c r="CP26" i="6"/>
  <c r="W26" i="6"/>
  <c r="BC26" i="6"/>
  <c r="CI26" i="6"/>
  <c r="R26" i="6"/>
  <c r="CD26" i="6"/>
  <c r="AI26" i="6"/>
  <c r="CU26" i="6"/>
  <c r="BV26" i="6"/>
  <c r="BW26" i="6"/>
  <c r="AQ26" i="6"/>
  <c r="P22" i="6"/>
  <c r="AF22" i="6"/>
  <c r="AV22" i="6"/>
  <c r="BL22" i="6"/>
  <c r="CB22" i="6"/>
  <c r="CR22" i="6"/>
  <c r="DH22" i="6"/>
  <c r="AC22" i="6"/>
  <c r="AS22" i="6"/>
  <c r="BI22" i="6"/>
  <c r="BY22" i="6"/>
  <c r="AP22" i="6"/>
  <c r="BV22" i="6"/>
  <c r="CS22" i="6"/>
  <c r="T22" i="6"/>
  <c r="AJ22" i="6"/>
  <c r="AZ22" i="6"/>
  <c r="BP22" i="6"/>
  <c r="X22" i="6"/>
  <c r="AN22" i="6"/>
  <c r="BD22" i="6"/>
  <c r="BT22" i="6"/>
  <c r="CJ22" i="6"/>
  <c r="CZ22" i="6"/>
  <c r="U22" i="6"/>
  <c r="AK22" i="6"/>
  <c r="BA22" i="6"/>
  <c r="BQ22" i="6"/>
  <c r="Z22" i="6"/>
  <c r="BF22" i="6"/>
  <c r="CH22" i="6"/>
  <c r="DC22" i="6"/>
  <c r="AI22" i="6"/>
  <c r="BO22" i="6"/>
  <c r="CO22" i="6"/>
  <c r="AB22" i="6"/>
  <c r="AR22" i="6"/>
  <c r="BH22" i="6"/>
  <c r="BX22" i="6"/>
  <c r="CN22" i="6"/>
  <c r="DD22" i="6"/>
  <c r="Y22" i="6"/>
  <c r="AO22" i="6"/>
  <c r="BE22" i="6"/>
  <c r="BU22" i="6"/>
  <c r="AH22" i="6"/>
  <c r="BN22" i="6"/>
  <c r="CM22" i="6"/>
  <c r="DI22" i="6"/>
  <c r="AQ22" i="6"/>
  <c r="BW22" i="6"/>
  <c r="CF22" i="6"/>
  <c r="AW22" i="6"/>
  <c r="CC22" i="6"/>
  <c r="AY22" i="6"/>
  <c r="CT22" i="6"/>
  <c r="AD22" i="6"/>
  <c r="CK22" i="6"/>
  <c r="AE22" i="6"/>
  <c r="CL22" i="6"/>
  <c r="BB22" i="6"/>
  <c r="BC22" i="6"/>
  <c r="BR22" i="6"/>
  <c r="AM22" i="6"/>
  <c r="CV22" i="6"/>
  <c r="BM22" i="6"/>
  <c r="CX22" i="6"/>
  <c r="BG22" i="6"/>
  <c r="CY22" i="6"/>
  <c r="AT22" i="6"/>
  <c r="CU22" i="6"/>
  <c r="AU22" i="6"/>
  <c r="CW22" i="6"/>
  <c r="CE22" i="6"/>
  <c r="CG22" i="6"/>
  <c r="CP22" i="6"/>
  <c r="Q22" i="6"/>
  <c r="R22" i="6"/>
  <c r="S22" i="6"/>
  <c r="CD22" i="6"/>
  <c r="DE22" i="6"/>
  <c r="BJ22" i="6"/>
  <c r="DF22" i="6"/>
  <c r="BK22" i="6"/>
  <c r="DG22" i="6"/>
  <c r="DA22" i="6"/>
  <c r="DB22" i="6"/>
  <c r="BS22" i="6"/>
  <c r="AG22" i="6"/>
  <c r="AX22" i="6"/>
  <c r="AA22" i="6"/>
  <c r="CI22" i="6"/>
  <c r="DJ22" i="6"/>
  <c r="BZ22" i="6"/>
  <c r="O22" i="6"/>
  <c r="CA22" i="6"/>
  <c r="V22" i="6"/>
  <c r="W22" i="6"/>
  <c r="AL22" i="6"/>
  <c r="CQ22" i="6"/>
  <c r="AA18" i="6"/>
  <c r="AQ18" i="6"/>
  <c r="BG18" i="6"/>
  <c r="AH18" i="6"/>
  <c r="BD18" i="6"/>
  <c r="BU18" i="6"/>
  <c r="CK18" i="6"/>
  <c r="DA18" i="6"/>
  <c r="Y18" i="6"/>
  <c r="AT18" i="6"/>
  <c r="BN18" i="6"/>
  <c r="CD18" i="6"/>
  <c r="CT18" i="6"/>
  <c r="DJ18" i="6"/>
  <c r="AV18" i="6"/>
  <c r="CE18" i="6"/>
  <c r="Q18" i="6"/>
  <c r="BH18" i="6"/>
  <c r="CN18" i="6"/>
  <c r="AP18" i="6"/>
  <c r="DG18" i="6"/>
  <c r="CB18" i="6"/>
  <c r="BS18" i="6"/>
  <c r="CZ18" i="6"/>
  <c r="BB18" i="6"/>
  <c r="O18" i="6"/>
  <c r="AE18" i="6"/>
  <c r="AU18" i="6"/>
  <c r="R18" i="6"/>
  <c r="AN18" i="6"/>
  <c r="BI18" i="6"/>
  <c r="BY18" i="6"/>
  <c r="CO18" i="6"/>
  <c r="DE18" i="6"/>
  <c r="AD18" i="6"/>
  <c r="AZ18" i="6"/>
  <c r="BR18" i="6"/>
  <c r="CH18" i="6"/>
  <c r="CX18" i="6"/>
  <c r="P18" i="6"/>
  <c r="BF18" i="6"/>
  <c r="CM18" i="6"/>
  <c r="AB18" i="6"/>
  <c r="BP18" i="6"/>
  <c r="CV18" i="6"/>
  <c r="BK18" i="6"/>
  <c r="V18" i="6"/>
  <c r="CR18" i="6"/>
  <c r="CY18" i="6"/>
  <c r="CI18" i="6"/>
  <c r="S18" i="6"/>
  <c r="AI18" i="6"/>
  <c r="AY18" i="6"/>
  <c r="X18" i="6"/>
  <c r="AS18" i="6"/>
  <c r="BM18" i="6"/>
  <c r="CC18" i="6"/>
  <c r="CS18" i="6"/>
  <c r="DI18" i="6"/>
  <c r="AJ18" i="6"/>
  <c r="BE18" i="6"/>
  <c r="BV18" i="6"/>
  <c r="CL18" i="6"/>
  <c r="DB18" i="6"/>
  <c r="Z18" i="6"/>
  <c r="BO18" i="6"/>
  <c r="CU18" i="6"/>
  <c r="AL18" i="6"/>
  <c r="BX18" i="6"/>
  <c r="DD18" i="6"/>
  <c r="CA18" i="6"/>
  <c r="AR18" i="6"/>
  <c r="DH18" i="6"/>
  <c r="AG18" i="6"/>
  <c r="CJ18" i="6"/>
  <c r="W18" i="6"/>
  <c r="AM18" i="6"/>
  <c r="BC18" i="6"/>
  <c r="AC18" i="6"/>
  <c r="AX18" i="6"/>
  <c r="BQ18" i="6"/>
  <c r="CG18" i="6"/>
  <c r="CW18" i="6"/>
  <c r="T18" i="6"/>
  <c r="AO18" i="6"/>
  <c r="BJ18" i="6"/>
  <c r="BZ18" i="6"/>
  <c r="CP18" i="6"/>
  <c r="DF18" i="6"/>
  <c r="AK18" i="6"/>
  <c r="BW18" i="6"/>
  <c r="DC18" i="6"/>
  <c r="AW18" i="6"/>
  <c r="CF18" i="6"/>
  <c r="U18" i="6"/>
  <c r="CQ18" i="6"/>
  <c r="BL18" i="6"/>
  <c r="AF18" i="6"/>
  <c r="BT18" i="6"/>
  <c r="BA18" i="6"/>
  <c r="AT17" i="6"/>
  <c r="BZ17" i="6"/>
  <c r="BA17" i="6"/>
  <c r="AZ17" i="6"/>
  <c r="CJ17" i="6"/>
  <c r="DI17" i="6"/>
  <c r="Q17" i="6"/>
  <c r="BC17" i="6"/>
  <c r="Z37" i="6"/>
  <c r="AP37" i="6"/>
  <c r="BF37" i="6"/>
  <c r="BV37" i="6"/>
  <c r="CL37" i="6"/>
  <c r="DB37" i="6"/>
  <c r="W37" i="6"/>
  <c r="AR37" i="6"/>
  <c r="BM37" i="6"/>
  <c r="CI37" i="6"/>
  <c r="DD37" i="6"/>
  <c r="AE37" i="6"/>
  <c r="BG37" i="6"/>
  <c r="CJ37" i="6"/>
  <c r="S37" i="6"/>
  <c r="AU37" i="6"/>
  <c r="BW37" i="6"/>
  <c r="CZ37" i="6"/>
  <c r="AV37" i="6"/>
  <c r="CU37" i="6"/>
  <c r="AQ37" i="6"/>
  <c r="CV37" i="6"/>
  <c r="BQ37" i="6"/>
  <c r="AJ37" i="6"/>
  <c r="CO37" i="6"/>
  <c r="AD37" i="6"/>
  <c r="AT37" i="6"/>
  <c r="BJ37" i="6"/>
  <c r="BZ37" i="6"/>
  <c r="CP37" i="6"/>
  <c r="DF37" i="6"/>
  <c r="AB37" i="6"/>
  <c r="AW37" i="6"/>
  <c r="BS37" i="6"/>
  <c r="CN37" i="6"/>
  <c r="DI37" i="6"/>
  <c r="AK37" i="6"/>
  <c r="BO37" i="6"/>
  <c r="CQ37" i="6"/>
  <c r="Y37" i="6"/>
  <c r="BA37" i="6"/>
  <c r="CE37" i="6"/>
  <c r="DG37" i="6"/>
  <c r="BK37" i="6"/>
  <c r="DH37" i="6"/>
  <c r="BE37" i="6"/>
  <c r="AA37" i="6"/>
  <c r="CM37" i="6"/>
  <c r="AY37" i="6"/>
  <c r="DC37" i="6"/>
  <c r="R37" i="6"/>
  <c r="AH37" i="6"/>
  <c r="AX37" i="6"/>
  <c r="BN37" i="6"/>
  <c r="CD37" i="6"/>
  <c r="CT37" i="6"/>
  <c r="DJ37" i="6"/>
  <c r="AG37" i="6"/>
  <c r="BC37" i="6"/>
  <c r="BX37" i="6"/>
  <c r="CS37" i="6"/>
  <c r="P37" i="6"/>
  <c r="AS37" i="6"/>
  <c r="BU37" i="6"/>
  <c r="CW37" i="6"/>
  <c r="AF37" i="6"/>
  <c r="BI37" i="6"/>
  <c r="CK37" i="6"/>
  <c r="T37" i="6"/>
  <c r="BY37" i="6"/>
  <c r="O37" i="6"/>
  <c r="BT37" i="6"/>
  <c r="AO37" i="6"/>
  <c r="DA37" i="6"/>
  <c r="BL37" i="6"/>
  <c r="V37" i="6"/>
  <c r="AL37" i="6"/>
  <c r="BB37" i="6"/>
  <c r="BR37" i="6"/>
  <c r="CH37" i="6"/>
  <c r="CX37" i="6"/>
  <c r="Q37" i="6"/>
  <c r="AM37" i="6"/>
  <c r="BH37" i="6"/>
  <c r="CC37" i="6"/>
  <c r="CY37" i="6"/>
  <c r="X37" i="6"/>
  <c r="AZ37" i="6"/>
  <c r="CB37" i="6"/>
  <c r="DE37" i="6"/>
  <c r="AN37" i="6"/>
  <c r="BP37" i="6"/>
  <c r="CR37" i="6"/>
  <c r="AI37" i="6"/>
  <c r="CF37" i="6"/>
  <c r="AC37" i="6"/>
  <c r="CG37" i="6"/>
  <c r="BD37" i="6"/>
  <c r="U37" i="6"/>
  <c r="CA37" i="6"/>
  <c r="Z33" i="6"/>
  <c r="AP33" i="6"/>
  <c r="BF33" i="6"/>
  <c r="BV33" i="6"/>
  <c r="CL33" i="6"/>
  <c r="DB33" i="6"/>
  <c r="S33" i="6"/>
  <c r="AI33" i="6"/>
  <c r="AY33" i="6"/>
  <c r="BO33" i="6"/>
  <c r="CE33" i="6"/>
  <c r="CU33" i="6"/>
  <c r="P33" i="6"/>
  <c r="AV33" i="6"/>
  <c r="CB33" i="6"/>
  <c r="DH33" i="6"/>
  <c r="AO33" i="6"/>
  <c r="BU33" i="6"/>
  <c r="DA33" i="6"/>
  <c r="AJ33" i="6"/>
  <c r="BP33" i="6"/>
  <c r="CV33" i="6"/>
  <c r="DE33" i="6"/>
  <c r="AC33" i="6"/>
  <c r="AK33" i="6"/>
  <c r="AD33" i="6"/>
  <c r="AT33" i="6"/>
  <c r="BJ33" i="6"/>
  <c r="BZ33" i="6"/>
  <c r="CP33" i="6"/>
  <c r="DF33" i="6"/>
  <c r="W33" i="6"/>
  <c r="AM33" i="6"/>
  <c r="BC33" i="6"/>
  <c r="BS33" i="6"/>
  <c r="CI33" i="6"/>
  <c r="CY33" i="6"/>
  <c r="X33" i="6"/>
  <c r="BD33" i="6"/>
  <c r="CJ33" i="6"/>
  <c r="Q33" i="6"/>
  <c r="AW33" i="6"/>
  <c r="CC33" i="6"/>
  <c r="DI33" i="6"/>
  <c r="AR33" i="6"/>
  <c r="BX33" i="6"/>
  <c r="DD33" i="6"/>
  <c r="U33" i="6"/>
  <c r="BI33" i="6"/>
  <c r="CW33" i="6"/>
  <c r="R33" i="6"/>
  <c r="AH33" i="6"/>
  <c r="AX33" i="6"/>
  <c r="BN33" i="6"/>
  <c r="CD33" i="6"/>
  <c r="CT33" i="6"/>
  <c r="DJ33" i="6"/>
  <c r="AA33" i="6"/>
  <c r="AQ33" i="6"/>
  <c r="BG33" i="6"/>
  <c r="BW33" i="6"/>
  <c r="CM33" i="6"/>
  <c r="DC33" i="6"/>
  <c r="AF33" i="6"/>
  <c r="BL33" i="6"/>
  <c r="CR33" i="6"/>
  <c r="Y33" i="6"/>
  <c r="BE33" i="6"/>
  <c r="CK33" i="6"/>
  <c r="T33" i="6"/>
  <c r="AZ33" i="6"/>
  <c r="CF33" i="6"/>
  <c r="AS33" i="6"/>
  <c r="BA33" i="6"/>
  <c r="CO33" i="6"/>
  <c r="V33" i="6"/>
  <c r="AL33" i="6"/>
  <c r="BB33" i="6"/>
  <c r="BR33" i="6"/>
  <c r="CH33" i="6"/>
  <c r="CX33" i="6"/>
  <c r="O33" i="6"/>
  <c r="AE33" i="6"/>
  <c r="AU33" i="6"/>
  <c r="BK33" i="6"/>
  <c r="CA33" i="6"/>
  <c r="CQ33" i="6"/>
  <c r="DG33" i="6"/>
  <c r="AN33" i="6"/>
  <c r="BT33" i="6"/>
  <c r="CZ33" i="6"/>
  <c r="AG33" i="6"/>
  <c r="BM33" i="6"/>
  <c r="CS33" i="6"/>
  <c r="AB33" i="6"/>
  <c r="BH33" i="6"/>
  <c r="CN33" i="6"/>
  <c r="BY33" i="6"/>
  <c r="CG33" i="6"/>
  <c r="BQ33" i="6"/>
  <c r="X29" i="6"/>
  <c r="AN29" i="6"/>
  <c r="AD29" i="6"/>
  <c r="AX29" i="6"/>
  <c r="BN29" i="6"/>
  <c r="CD29" i="6"/>
  <c r="CT29" i="6"/>
  <c r="DJ29" i="6"/>
  <c r="AE29" i="6"/>
  <c r="AY29" i="6"/>
  <c r="BO29" i="6"/>
  <c r="CE29" i="6"/>
  <c r="CU29" i="6"/>
  <c r="Q29" i="6"/>
  <c r="BD29" i="6"/>
  <c r="CJ29" i="6"/>
  <c r="R29" i="6"/>
  <c r="BE29" i="6"/>
  <c r="CK29" i="6"/>
  <c r="V29" i="6"/>
  <c r="BH29" i="6"/>
  <c r="CN29" i="6"/>
  <c r="BI29" i="6"/>
  <c r="CW29" i="6"/>
  <c r="CG29" i="6"/>
  <c r="AB29" i="6"/>
  <c r="AR29" i="6"/>
  <c r="AI29" i="6"/>
  <c r="BB29" i="6"/>
  <c r="BR29" i="6"/>
  <c r="CH29" i="6"/>
  <c r="CX29" i="6"/>
  <c r="O29" i="6"/>
  <c r="AK29" i="6"/>
  <c r="BC29" i="6"/>
  <c r="BS29" i="6"/>
  <c r="CI29" i="6"/>
  <c r="CY29" i="6"/>
  <c r="AA29" i="6"/>
  <c r="BL29" i="6"/>
  <c r="CR29" i="6"/>
  <c r="AC29" i="6"/>
  <c r="BM29" i="6"/>
  <c r="CS29" i="6"/>
  <c r="AG29" i="6"/>
  <c r="BP29" i="6"/>
  <c r="CV29" i="6"/>
  <c r="CO29" i="6"/>
  <c r="AS29" i="6"/>
  <c r="BA29" i="6"/>
  <c r="P29" i="6"/>
  <c r="AF29" i="6"/>
  <c r="S29" i="6"/>
  <c r="AO29" i="6"/>
  <c r="BF29" i="6"/>
  <c r="BV29" i="6"/>
  <c r="CL29" i="6"/>
  <c r="DB29" i="6"/>
  <c r="U29" i="6"/>
  <c r="AP29" i="6"/>
  <c r="BG29" i="6"/>
  <c r="BW29" i="6"/>
  <c r="CM29" i="6"/>
  <c r="DC29" i="6"/>
  <c r="AL29" i="6"/>
  <c r="BT29" i="6"/>
  <c r="CZ29" i="6"/>
  <c r="AM29" i="6"/>
  <c r="BU29" i="6"/>
  <c r="DA29" i="6"/>
  <c r="AQ29" i="6"/>
  <c r="BX29" i="6"/>
  <c r="DD29" i="6"/>
  <c r="AH29" i="6"/>
  <c r="BY29" i="6"/>
  <c r="T29" i="6"/>
  <c r="AJ29" i="6"/>
  <c r="Y29" i="6"/>
  <c r="AT29" i="6"/>
  <c r="BJ29" i="6"/>
  <c r="BZ29" i="6"/>
  <c r="CP29" i="6"/>
  <c r="DF29" i="6"/>
  <c r="Z29" i="6"/>
  <c r="AU29" i="6"/>
  <c r="BK29" i="6"/>
  <c r="CA29" i="6"/>
  <c r="CQ29" i="6"/>
  <c r="DG29" i="6"/>
  <c r="AV29" i="6"/>
  <c r="CB29" i="6"/>
  <c r="DH29" i="6"/>
  <c r="AW29" i="6"/>
  <c r="CC29" i="6"/>
  <c r="DI29" i="6"/>
  <c r="AZ29" i="6"/>
  <c r="CF29" i="6"/>
  <c r="W29" i="6"/>
  <c r="BQ29" i="6"/>
  <c r="DE29" i="6"/>
  <c r="X25" i="6"/>
  <c r="U25" i="6"/>
  <c r="AN25" i="6"/>
  <c r="BD25" i="6"/>
  <c r="BT25" i="6"/>
  <c r="CJ25" i="6"/>
  <c r="CZ25" i="6"/>
  <c r="V25" i="6"/>
  <c r="AO25" i="6"/>
  <c r="BE25" i="6"/>
  <c r="BU25" i="6"/>
  <c r="CK25" i="6"/>
  <c r="DA25" i="6"/>
  <c r="AH25" i="6"/>
  <c r="BN25" i="6"/>
  <c r="CT25" i="6"/>
  <c r="AI25" i="6"/>
  <c r="BO25" i="6"/>
  <c r="CU25" i="6"/>
  <c r="BB25" i="6"/>
  <c r="S25" i="6"/>
  <c r="CI25" i="6"/>
  <c r="BJ25" i="6"/>
  <c r="AD25" i="6"/>
  <c r="BK25" i="6"/>
  <c r="AB25" i="6"/>
  <c r="Z25" i="6"/>
  <c r="AR25" i="6"/>
  <c r="BH25" i="6"/>
  <c r="BX25" i="6"/>
  <c r="CN25" i="6"/>
  <c r="DD25" i="6"/>
  <c r="AA25" i="6"/>
  <c r="AS25" i="6"/>
  <c r="BI25" i="6"/>
  <c r="BY25" i="6"/>
  <c r="CO25" i="6"/>
  <c r="DE25" i="6"/>
  <c r="AP25" i="6"/>
  <c r="BV25" i="6"/>
  <c r="DB25" i="6"/>
  <c r="AQ25" i="6"/>
  <c r="BW25" i="6"/>
  <c r="DC25" i="6"/>
  <c r="BR25" i="6"/>
  <c r="AM25" i="6"/>
  <c r="CY25" i="6"/>
  <c r="BZ25" i="6"/>
  <c r="CQ25" i="6"/>
  <c r="CA25" i="6"/>
  <c r="P25" i="6"/>
  <c r="AF25" i="6"/>
  <c r="AE25" i="6"/>
  <c r="AV25" i="6"/>
  <c r="BL25" i="6"/>
  <c r="CB25" i="6"/>
  <c r="CR25" i="6"/>
  <c r="DH25" i="6"/>
  <c r="AG25" i="6"/>
  <c r="AW25" i="6"/>
  <c r="BM25" i="6"/>
  <c r="CC25" i="6"/>
  <c r="CS25" i="6"/>
  <c r="DI25" i="6"/>
  <c r="AX25" i="6"/>
  <c r="CD25" i="6"/>
  <c r="DJ25" i="6"/>
  <c r="AY25" i="6"/>
  <c r="CE25" i="6"/>
  <c r="R25" i="6"/>
  <c r="CH25" i="6"/>
  <c r="BC25" i="6"/>
  <c r="AC25" i="6"/>
  <c r="CP25" i="6"/>
  <c r="AU25" i="6"/>
  <c r="T25" i="6"/>
  <c r="O25" i="6"/>
  <c r="AJ25" i="6"/>
  <c r="AZ25" i="6"/>
  <c r="BP25" i="6"/>
  <c r="CF25" i="6"/>
  <c r="CV25" i="6"/>
  <c r="Q25" i="6"/>
  <c r="AK25" i="6"/>
  <c r="BA25" i="6"/>
  <c r="BQ25" i="6"/>
  <c r="CG25" i="6"/>
  <c r="CW25" i="6"/>
  <c r="W25" i="6"/>
  <c r="BF25" i="6"/>
  <c r="CL25" i="6"/>
  <c r="Y25" i="6"/>
  <c r="BG25" i="6"/>
  <c r="CM25" i="6"/>
  <c r="AL25" i="6"/>
  <c r="CX25" i="6"/>
  <c r="BS25" i="6"/>
  <c r="AT25" i="6"/>
  <c r="DF25" i="6"/>
  <c r="DG25" i="6"/>
  <c r="X21" i="6"/>
  <c r="AN21" i="6"/>
  <c r="BD21" i="6"/>
  <c r="BT21" i="6"/>
  <c r="CJ21" i="6"/>
  <c r="CZ21" i="6"/>
  <c r="U21" i="6"/>
  <c r="AK21" i="6"/>
  <c r="BA21" i="6"/>
  <c r="BQ21" i="6"/>
  <c r="CG21" i="6"/>
  <c r="CW21" i="6"/>
  <c r="V21" i="6"/>
  <c r="BB21" i="6"/>
  <c r="CH21" i="6"/>
  <c r="O21" i="6"/>
  <c r="AB21" i="6"/>
  <c r="AR21" i="6"/>
  <c r="BH21" i="6"/>
  <c r="BX21" i="6"/>
  <c r="CN21" i="6"/>
  <c r="DD21" i="6"/>
  <c r="Y21" i="6"/>
  <c r="AO21" i="6"/>
  <c r="BE21" i="6"/>
  <c r="BU21" i="6"/>
  <c r="CK21" i="6"/>
  <c r="DA21" i="6"/>
  <c r="AD21" i="6"/>
  <c r="BJ21" i="6"/>
  <c r="CP21" i="6"/>
  <c r="W21" i="6"/>
  <c r="BC21" i="6"/>
  <c r="CI21" i="6"/>
  <c r="R21" i="6"/>
  <c r="CD21" i="6"/>
  <c r="AI21" i="6"/>
  <c r="CU21" i="6"/>
  <c r="AA21" i="6"/>
  <c r="BV21" i="6"/>
  <c r="DC21" i="6"/>
  <c r="P21" i="6"/>
  <c r="AF21" i="6"/>
  <c r="AV21" i="6"/>
  <c r="BL21" i="6"/>
  <c r="CB21" i="6"/>
  <c r="CR21" i="6"/>
  <c r="DH21" i="6"/>
  <c r="AC21" i="6"/>
  <c r="AS21" i="6"/>
  <c r="BI21" i="6"/>
  <c r="BY21" i="6"/>
  <c r="CO21" i="6"/>
  <c r="DE21" i="6"/>
  <c r="AL21" i="6"/>
  <c r="BR21" i="6"/>
  <c r="CX21" i="6"/>
  <c r="AE21" i="6"/>
  <c r="T21" i="6"/>
  <c r="AJ21" i="6"/>
  <c r="AZ21" i="6"/>
  <c r="BP21" i="6"/>
  <c r="CF21" i="6"/>
  <c r="CV21" i="6"/>
  <c r="Q21" i="6"/>
  <c r="AG21" i="6"/>
  <c r="AW21" i="6"/>
  <c r="BM21" i="6"/>
  <c r="CC21" i="6"/>
  <c r="CS21" i="6"/>
  <c r="DI21" i="6"/>
  <c r="AT21" i="6"/>
  <c r="BZ21" i="6"/>
  <c r="DF21" i="6"/>
  <c r="AM21" i="6"/>
  <c r="BS21" i="6"/>
  <c r="CY21" i="6"/>
  <c r="AX21" i="6"/>
  <c r="DJ21" i="6"/>
  <c r="BO21" i="6"/>
  <c r="BF21" i="6"/>
  <c r="CM21" i="6"/>
  <c r="AQ21" i="6"/>
  <c r="AA17" i="6"/>
  <c r="AQ17" i="6"/>
  <c r="BG17" i="6"/>
  <c r="BW17" i="6"/>
  <c r="CM17" i="6"/>
  <c r="DC17" i="6"/>
  <c r="X17" i="6"/>
  <c r="AN17" i="6"/>
  <c r="Y17" i="6"/>
  <c r="BB17" i="6"/>
  <c r="BX17" i="6"/>
  <c r="CS17" i="6"/>
  <c r="R17" i="6"/>
  <c r="AX17" i="6"/>
  <c r="S17" i="6"/>
  <c r="AI17" i="6"/>
  <c r="AY17" i="6"/>
  <c r="BO17" i="6"/>
  <c r="CE17" i="6"/>
  <c r="CU17" i="6"/>
  <c r="P17" i="6"/>
  <c r="AF17" i="6"/>
  <c r="AV17" i="6"/>
  <c r="AO17" i="6"/>
  <c r="BM17" i="6"/>
  <c r="CH17" i="6"/>
  <c r="DD17" i="6"/>
  <c r="AH17" i="6"/>
  <c r="BI17" i="6"/>
  <c r="DH17" i="6"/>
  <c r="CK17" i="6"/>
  <c r="BF17" i="6"/>
  <c r="BE17" i="6"/>
  <c r="CG17" i="6"/>
  <c r="AL17" i="6"/>
  <c r="CF17" i="6"/>
  <c r="AK17" i="6"/>
  <c r="CZ17" i="6"/>
  <c r="CD17" i="6"/>
  <c r="BD17" i="6"/>
  <c r="CX17" i="6"/>
  <c r="BH17" i="6"/>
  <c r="AR17" i="6"/>
  <c r="DG17" i="6"/>
  <c r="CA17" i="6"/>
  <c r="AU17" i="6"/>
  <c r="O17" i="6"/>
  <c r="BG21" i="6"/>
  <c r="AY21" i="6"/>
  <c r="AH21" i="6"/>
  <c r="BK21" i="6"/>
  <c r="R32" i="6"/>
  <c r="AH32" i="6"/>
  <c r="AX32" i="6"/>
  <c r="BN32" i="6"/>
  <c r="CD32" i="6"/>
  <c r="CT32" i="6"/>
  <c r="DJ32" i="6"/>
  <c r="AA32" i="6"/>
  <c r="AQ32" i="6"/>
  <c r="BG32" i="6"/>
  <c r="BW32" i="6"/>
  <c r="CM32" i="6"/>
  <c r="DC32" i="6"/>
  <c r="AJ32" i="6"/>
  <c r="BP32" i="6"/>
  <c r="CV32" i="6"/>
  <c r="AK32" i="6"/>
  <c r="BQ32" i="6"/>
  <c r="CW32" i="6"/>
  <c r="AF32" i="6"/>
  <c r="BL32" i="6"/>
  <c r="CR32" i="6"/>
  <c r="AW32" i="6"/>
  <c r="BE32" i="6"/>
  <c r="CS32" i="6"/>
  <c r="V32" i="6"/>
  <c r="AL32" i="6"/>
  <c r="BB32" i="6"/>
  <c r="BR32" i="6"/>
  <c r="CH32" i="6"/>
  <c r="CX32" i="6"/>
  <c r="O32" i="6"/>
  <c r="AE32" i="6"/>
  <c r="AU32" i="6"/>
  <c r="BK32" i="6"/>
  <c r="CA32" i="6"/>
  <c r="CQ32" i="6"/>
  <c r="DG32" i="6"/>
  <c r="AR32" i="6"/>
  <c r="BX32" i="6"/>
  <c r="DD32" i="6"/>
  <c r="AS32" i="6"/>
  <c r="BY32" i="6"/>
  <c r="DE32" i="6"/>
  <c r="AN32" i="6"/>
  <c r="BT32" i="6"/>
  <c r="CZ32" i="6"/>
  <c r="CC32" i="6"/>
  <c r="CK32" i="6"/>
  <c r="AO32" i="6"/>
  <c r="Z32" i="6"/>
  <c r="AP32" i="6"/>
  <c r="BF32" i="6"/>
  <c r="BV32" i="6"/>
  <c r="CL32" i="6"/>
  <c r="DB32" i="6"/>
  <c r="S32" i="6"/>
  <c r="AI32" i="6"/>
  <c r="AY32" i="6"/>
  <c r="BO32" i="6"/>
  <c r="CE32" i="6"/>
  <c r="CU32" i="6"/>
  <c r="T32" i="6"/>
  <c r="AZ32" i="6"/>
  <c r="CF32" i="6"/>
  <c r="U32" i="6"/>
  <c r="BA32" i="6"/>
  <c r="CG32" i="6"/>
  <c r="P32" i="6"/>
  <c r="AV32" i="6"/>
  <c r="CB32" i="6"/>
  <c r="DH32" i="6"/>
  <c r="DI32" i="6"/>
  <c r="AG32" i="6"/>
  <c r="DA32" i="6"/>
  <c r="AD32" i="6"/>
  <c r="AT32" i="6"/>
  <c r="BJ32" i="6"/>
  <c r="BZ32" i="6"/>
  <c r="CP32" i="6"/>
  <c r="DF32" i="6"/>
  <c r="W32" i="6"/>
  <c r="AM32" i="6"/>
  <c r="BC32" i="6"/>
  <c r="BS32" i="6"/>
  <c r="CI32" i="6"/>
  <c r="CY32" i="6"/>
  <c r="AB32" i="6"/>
  <c r="BH32" i="6"/>
  <c r="CN32" i="6"/>
  <c r="AC32" i="6"/>
  <c r="BI32" i="6"/>
  <c r="CO32" i="6"/>
  <c r="X32" i="6"/>
  <c r="BD32" i="6"/>
  <c r="CJ32" i="6"/>
  <c r="Q32" i="6"/>
  <c r="Y32" i="6"/>
  <c r="BM32" i="6"/>
  <c r="BU32" i="6"/>
  <c r="Q20" i="6"/>
  <c r="AG20" i="6"/>
  <c r="AW20" i="6"/>
  <c r="BM20" i="6"/>
  <c r="CC20" i="6"/>
  <c r="AD20" i="6"/>
  <c r="AY20" i="6"/>
  <c r="BT20" i="6"/>
  <c r="CN20" i="6"/>
  <c r="DD20" i="6"/>
  <c r="Z20" i="6"/>
  <c r="AU20" i="6"/>
  <c r="BP20" i="6"/>
  <c r="CK20" i="6"/>
  <c r="DA20" i="6"/>
  <c r="AA20" i="6"/>
  <c r="BR20" i="6"/>
  <c r="DB20" i="6"/>
  <c r="AM20" i="6"/>
  <c r="CD20" i="6"/>
  <c r="V20" i="6"/>
  <c r="U20" i="6"/>
  <c r="AK20" i="6"/>
  <c r="BA20" i="6"/>
  <c r="BQ20" i="6"/>
  <c r="CG20" i="6"/>
  <c r="AI20" i="6"/>
  <c r="BD20" i="6"/>
  <c r="BZ20" i="6"/>
  <c r="CR20" i="6"/>
  <c r="DH20" i="6"/>
  <c r="AE20" i="6"/>
  <c r="AZ20" i="6"/>
  <c r="BV20" i="6"/>
  <c r="CO20" i="6"/>
  <c r="DE20" i="6"/>
  <c r="AL20" i="6"/>
  <c r="CB20" i="6"/>
  <c r="DJ20" i="6"/>
  <c r="AX20" i="6"/>
  <c r="CM20" i="6"/>
  <c r="AQ20" i="6"/>
  <c r="W20" i="6"/>
  <c r="CY20" i="6"/>
  <c r="CQ20" i="6"/>
  <c r="AH20" i="6"/>
  <c r="Y20" i="6"/>
  <c r="AO20" i="6"/>
  <c r="BE20" i="6"/>
  <c r="BU20" i="6"/>
  <c r="S20" i="6"/>
  <c r="AN20" i="6"/>
  <c r="BJ20" i="6"/>
  <c r="CE20" i="6"/>
  <c r="CV20" i="6"/>
  <c r="O20" i="6"/>
  <c r="AJ20" i="6"/>
  <c r="BF20" i="6"/>
  <c r="CA20" i="6"/>
  <c r="CS20" i="6"/>
  <c r="DI20" i="6"/>
  <c r="AV20" i="6"/>
  <c r="CL20" i="6"/>
  <c r="R20" i="6"/>
  <c r="BH20" i="6"/>
  <c r="CU20" i="6"/>
  <c r="BL20" i="6"/>
  <c r="AR20" i="6"/>
  <c r="BB20" i="6"/>
  <c r="AF20" i="6"/>
  <c r="BX20" i="6"/>
  <c r="AC20" i="6"/>
  <c r="AS20" i="6"/>
  <c r="BI20" i="6"/>
  <c r="BY20" i="6"/>
  <c r="X20" i="6"/>
  <c r="AT20" i="6"/>
  <c r="BO20" i="6"/>
  <c r="CJ20" i="6"/>
  <c r="CZ20" i="6"/>
  <c r="T20" i="6"/>
  <c r="AP20" i="6"/>
  <c r="BK20" i="6"/>
  <c r="CF20" i="6"/>
  <c r="CW20" i="6"/>
  <c r="P20" i="6"/>
  <c r="BS20" i="6"/>
  <c r="BN20" i="6"/>
  <c r="BW20" i="6"/>
  <c r="BG20" i="6"/>
  <c r="DC20" i="6"/>
  <c r="CI20" i="6"/>
  <c r="DF20" i="6"/>
  <c r="CT20" i="6"/>
  <c r="CH20" i="6"/>
  <c r="CP20" i="6"/>
  <c r="DG20" i="6"/>
  <c r="AB20" i="6"/>
  <c r="CX20" i="6"/>
  <c r="BC20" i="6"/>
  <c r="AS17" i="6"/>
  <c r="AC17" i="6"/>
  <c r="V17" i="6"/>
  <c r="U17" i="6"/>
  <c r="BY17" i="6"/>
  <c r="CN17" i="6"/>
  <c r="AJ17" i="6"/>
  <c r="BS17" i="6"/>
  <c r="BW21" i="6"/>
  <c r="CL21" i="6"/>
  <c r="S21" i="6"/>
  <c r="DG21" i="6"/>
  <c r="AU21" i="6"/>
  <c r="BT16" i="6"/>
  <c r="BV16" i="6"/>
  <c r="CO16" i="6"/>
  <c r="O16" i="6"/>
  <c r="CI16" i="6"/>
  <c r="AO16" i="6"/>
  <c r="BI16" i="6"/>
  <c r="BD16" i="6"/>
  <c r="BC16" i="6"/>
  <c r="S16" i="6"/>
  <c r="CT16" i="6"/>
  <c r="CP16" i="6"/>
  <c r="AC16" i="6"/>
  <c r="V16" i="6"/>
  <c r="AM16" i="6"/>
  <c r="BM16" i="6"/>
  <c r="BJ16" i="6"/>
  <c r="CJ16" i="6"/>
  <c r="CY16" i="6"/>
  <c r="U16" i="6"/>
  <c r="DJ16" i="6"/>
  <c r="DA16" i="6"/>
  <c r="AD16" i="6"/>
  <c r="CZ16" i="6"/>
  <c r="AN16" i="6"/>
  <c r="BS16" i="6"/>
  <c r="AX16" i="6"/>
  <c r="CD16" i="6"/>
  <c r="AH16" i="6"/>
  <c r="DB16" i="6"/>
  <c r="AP16" i="6"/>
  <c r="BU16" i="6"/>
  <c r="DF16" i="6"/>
  <c r="BZ16" i="6"/>
  <c r="AT16" i="6"/>
  <c r="DE16" i="6"/>
  <c r="BY16" i="6"/>
  <c r="AS16" i="6"/>
  <c r="DH16" i="6"/>
  <c r="CR16" i="6"/>
  <c r="CB16" i="6"/>
  <c r="BL16" i="6"/>
  <c r="AV16" i="6"/>
  <c r="AF16" i="6"/>
  <c r="DG16" i="6"/>
  <c r="CQ16" i="6"/>
  <c r="CA16" i="6"/>
  <c r="BK16" i="6"/>
  <c r="AU16" i="6"/>
  <c r="AE16" i="6"/>
  <c r="AA16" i="6"/>
  <c r="AW16" i="6"/>
  <c r="CC16" i="6"/>
  <c r="CS16" i="6"/>
  <c r="CL16" i="6"/>
  <c r="Y16" i="6"/>
  <c r="BE16" i="6"/>
  <c r="CX16" i="6"/>
  <c r="BR16" i="6"/>
  <c r="AL16" i="6"/>
  <c r="CW16" i="6"/>
  <c r="BQ16" i="6"/>
  <c r="AK16" i="6"/>
  <c r="DD16" i="6"/>
  <c r="CN16" i="6"/>
  <c r="BX16" i="6"/>
  <c r="BH16" i="6"/>
  <c r="AR16" i="6"/>
  <c r="AB16" i="6"/>
  <c r="DC16" i="6"/>
  <c r="CM16" i="6"/>
  <c r="BW16" i="6"/>
  <c r="BG16" i="6"/>
  <c r="AQ16" i="6"/>
  <c r="Z16" i="6"/>
  <c r="W16" i="6"/>
  <c r="DI16" i="6"/>
  <c r="BN16" i="6"/>
  <c r="AG16" i="6"/>
  <c r="BF16" i="6"/>
  <c r="CK16" i="6"/>
  <c r="X16" i="6"/>
  <c r="CH16" i="6"/>
  <c r="BB16" i="6"/>
  <c r="T16" i="6"/>
  <c r="CG16" i="6"/>
  <c r="BA16" i="6"/>
  <c r="R16" i="6"/>
  <c r="CV16" i="6"/>
  <c r="CF16" i="6"/>
  <c r="BP16" i="6"/>
  <c r="AZ16" i="6"/>
  <c r="AJ16" i="6"/>
  <c r="Q16" i="6"/>
  <c r="CU16" i="6"/>
  <c r="CE16" i="6"/>
  <c r="BO16" i="6"/>
  <c r="AY16" i="6"/>
  <c r="AI16" i="6"/>
  <c r="P16" i="6"/>
  <c r="DH15" i="6"/>
  <c r="BK15" i="6"/>
  <c r="BY15" i="6"/>
  <c r="CO15" i="6"/>
  <c r="BL15" i="6"/>
  <c r="BV15" i="6"/>
  <c r="CJ15" i="6"/>
  <c r="CQ15" i="6"/>
  <c r="AP15" i="6"/>
  <c r="Y14" i="6"/>
  <c r="AJ15" i="6"/>
  <c r="AE15" i="6"/>
  <c r="AS15" i="6"/>
  <c r="Q13" i="6"/>
  <c r="CN15" i="6"/>
  <c r="BH15" i="6"/>
  <c r="DB15" i="6"/>
  <c r="T15" i="6"/>
  <c r="AV15" i="6"/>
  <c r="CM15" i="6"/>
  <c r="BG15" i="6"/>
  <c r="AA15" i="6"/>
  <c r="BR15" i="6"/>
  <c r="AL15" i="6"/>
  <c r="BU15" i="6"/>
  <c r="AO15" i="6"/>
  <c r="AR15" i="6"/>
  <c r="CX15" i="6"/>
  <c r="CS15" i="6"/>
  <c r="CL15" i="6"/>
  <c r="CV15" i="6"/>
  <c r="DG15" i="6"/>
  <c r="CA15" i="6"/>
  <c r="AU15" i="6"/>
  <c r="O15" i="6"/>
  <c r="BF15" i="6"/>
  <c r="Z15" i="6"/>
  <c r="BI15" i="6"/>
  <c r="AC15" i="6"/>
  <c r="Q14" i="6"/>
  <c r="AN15" i="6"/>
  <c r="BT15" i="6"/>
  <c r="CG15" i="6"/>
  <c r="CF15" i="6"/>
  <c r="CP15" i="6"/>
  <c r="DC15" i="6"/>
  <c r="BW15" i="6"/>
  <c r="AQ15" i="6"/>
  <c r="CH15" i="6"/>
  <c r="BB15" i="6"/>
  <c r="V15" i="6"/>
  <c r="BE15" i="6"/>
  <c r="Y15" i="6"/>
  <c r="CJ13" i="6"/>
  <c r="AY13" i="6"/>
  <c r="BF13" i="6"/>
  <c r="BI13" i="6"/>
  <c r="BL14" i="6"/>
  <c r="CU14" i="6"/>
  <c r="S14" i="6"/>
  <c r="AP14" i="6"/>
  <c r="AS14" i="6"/>
  <c r="AR13" i="6"/>
  <c r="AE13" i="6"/>
  <c r="BE13" i="6"/>
  <c r="DH13" i="6"/>
  <c r="BP13" i="6"/>
  <c r="BH13" i="6"/>
  <c r="CU13" i="6"/>
  <c r="BO13" i="6"/>
  <c r="S13" i="6"/>
  <c r="CL13" i="6"/>
  <c r="AP13" i="6"/>
  <c r="DE13" i="6"/>
  <c r="BY13" i="6"/>
  <c r="AC13" i="6"/>
  <c r="AV14" i="6"/>
  <c r="BD14" i="6"/>
  <c r="T14" i="6"/>
  <c r="BO14" i="6"/>
  <c r="AI14" i="6"/>
  <c r="CL14" i="6"/>
  <c r="BF14" i="6"/>
  <c r="DE14" i="6"/>
  <c r="BY14" i="6"/>
  <c r="AC14" i="6"/>
  <c r="CB13" i="6"/>
  <c r="DD13" i="6"/>
  <c r="DG13" i="6"/>
  <c r="CA13" i="6"/>
  <c r="AU13" i="6"/>
  <c r="CX13" i="6"/>
  <c r="BR13" i="6"/>
  <c r="AL13" i="6"/>
  <c r="DA13" i="6"/>
  <c r="BU13" i="6"/>
  <c r="Y13" i="6"/>
  <c r="CB14" i="6"/>
  <c r="AF14" i="6"/>
  <c r="AN14" i="6"/>
  <c r="DG14" i="6"/>
  <c r="CA14" i="6"/>
  <c r="AU14" i="6"/>
  <c r="O14" i="6"/>
  <c r="CH14" i="6"/>
  <c r="BB14" i="6"/>
  <c r="V14" i="6"/>
  <c r="CK14" i="6"/>
  <c r="BE14" i="6"/>
  <c r="AO14" i="6"/>
  <c r="AV13" i="6"/>
  <c r="P13" i="6"/>
  <c r="CR13" i="6"/>
  <c r="CN13" i="6"/>
  <c r="AB13" i="6"/>
  <c r="BD13" i="6"/>
  <c r="DC13" i="6"/>
  <c r="CM13" i="6"/>
  <c r="BW13" i="6"/>
  <c r="BG13" i="6"/>
  <c r="AQ13" i="6"/>
  <c r="AA13" i="6"/>
  <c r="DJ13" i="6"/>
  <c r="CT13" i="6"/>
  <c r="CD13" i="6"/>
  <c r="BN13" i="6"/>
  <c r="AX13" i="6"/>
  <c r="AH13" i="6"/>
  <c r="R13" i="6"/>
  <c r="CW13" i="6"/>
  <c r="CG13" i="6"/>
  <c r="BQ13" i="6"/>
  <c r="BA13" i="6"/>
  <c r="AK13" i="6"/>
  <c r="U13" i="6"/>
  <c r="DJ15" i="6"/>
  <c r="CZ15" i="6"/>
  <c r="DE15" i="6"/>
  <c r="AB15" i="6"/>
  <c r="BD15" i="6"/>
  <c r="CW15" i="6"/>
  <c r="BP15" i="6"/>
  <c r="DF15" i="6"/>
  <c r="CK15" i="6"/>
  <c r="AF15" i="6"/>
  <c r="CY15" i="6"/>
  <c r="CI15" i="6"/>
  <c r="BS15" i="6"/>
  <c r="BC15" i="6"/>
  <c r="AM15" i="6"/>
  <c r="W15" i="6"/>
  <c r="CD15" i="6"/>
  <c r="BN15" i="6"/>
  <c r="AX15" i="6"/>
  <c r="AH15" i="6"/>
  <c r="R15" i="6"/>
  <c r="BQ15" i="6"/>
  <c r="BA15" i="6"/>
  <c r="AK15" i="6"/>
  <c r="U15" i="6"/>
  <c r="BX14" i="6"/>
  <c r="AR14" i="6"/>
  <c r="CN14" i="6"/>
  <c r="CJ14" i="6"/>
  <c r="X14" i="6"/>
  <c r="AZ14" i="6"/>
  <c r="DC14" i="6"/>
  <c r="CM14" i="6"/>
  <c r="BW14" i="6"/>
  <c r="BG14" i="6"/>
  <c r="AQ14" i="6"/>
  <c r="AA14" i="6"/>
  <c r="DJ14" i="6"/>
  <c r="CT14" i="6"/>
  <c r="CD14" i="6"/>
  <c r="BN14" i="6"/>
  <c r="AX14" i="6"/>
  <c r="AH14" i="6"/>
  <c r="R14" i="6"/>
  <c r="CW14" i="6"/>
  <c r="CG14" i="6"/>
  <c r="BQ14" i="6"/>
  <c r="BA14" i="6"/>
  <c r="AK14" i="6"/>
  <c r="U14" i="6"/>
  <c r="T13" i="6"/>
  <c r="AF13" i="6"/>
  <c r="X13" i="6"/>
  <c r="CE13" i="6"/>
  <c r="AI13" i="6"/>
  <c r="DB13" i="6"/>
  <c r="BV13" i="6"/>
  <c r="Z13" i="6"/>
  <c r="CO13" i="6"/>
  <c r="AS13" i="6"/>
  <c r="P14" i="6"/>
  <c r="AB14" i="6"/>
  <c r="CF14" i="6"/>
  <c r="CE14" i="6"/>
  <c r="AY14" i="6"/>
  <c r="DB14" i="6"/>
  <c r="BV14" i="6"/>
  <c r="Z14" i="6"/>
  <c r="CO14" i="6"/>
  <c r="BI14" i="6"/>
  <c r="AZ13" i="6"/>
  <c r="AJ13" i="6"/>
  <c r="BT13" i="6"/>
  <c r="CQ13" i="6"/>
  <c r="BK13" i="6"/>
  <c r="O13" i="6"/>
  <c r="CH13" i="6"/>
  <c r="BB13" i="6"/>
  <c r="V13" i="6"/>
  <c r="CK13" i="6"/>
  <c r="AO13" i="6"/>
  <c r="DD14" i="6"/>
  <c r="CZ14" i="6"/>
  <c r="BP14" i="6"/>
  <c r="CQ14" i="6"/>
  <c r="BK14" i="6"/>
  <c r="AE14" i="6"/>
  <c r="CX14" i="6"/>
  <c r="BR14" i="6"/>
  <c r="AL14" i="6"/>
  <c r="DA14" i="6"/>
  <c r="BU14" i="6"/>
  <c r="CF13" i="6"/>
  <c r="CV13" i="6"/>
  <c r="BL13" i="6"/>
  <c r="BX13" i="6"/>
  <c r="CZ13" i="6"/>
  <c r="AN13" i="6"/>
  <c r="CY13" i="6"/>
  <c r="CI13" i="6"/>
  <c r="BS13" i="6"/>
  <c r="BC13" i="6"/>
  <c r="AM13" i="6"/>
  <c r="W13" i="6"/>
  <c r="DF13" i="6"/>
  <c r="CP13" i="6"/>
  <c r="BZ13" i="6"/>
  <c r="BJ13" i="6"/>
  <c r="AT13" i="6"/>
  <c r="AD13" i="6"/>
  <c r="DI13" i="6"/>
  <c r="CS13" i="6"/>
  <c r="CC13" i="6"/>
  <c r="BM13" i="6"/>
  <c r="AW13" i="6"/>
  <c r="AG13" i="6"/>
  <c r="DI15" i="6"/>
  <c r="BX15" i="6"/>
  <c r="CT15" i="6"/>
  <c r="DD15" i="6"/>
  <c r="X15" i="6"/>
  <c r="CR15" i="6"/>
  <c r="AZ15" i="6"/>
  <c r="DA15" i="6"/>
  <c r="CB15" i="6"/>
  <c r="P15" i="6"/>
  <c r="CU15" i="6"/>
  <c r="CE15" i="6"/>
  <c r="BO15" i="6"/>
  <c r="AY15" i="6"/>
  <c r="AI15" i="6"/>
  <c r="S15" i="6"/>
  <c r="BZ15" i="6"/>
  <c r="BJ15" i="6"/>
  <c r="AT15" i="6"/>
  <c r="AD15" i="6"/>
  <c r="CC15" i="6"/>
  <c r="BM15" i="6"/>
  <c r="AW15" i="6"/>
  <c r="AG15" i="6"/>
  <c r="DH14" i="6"/>
  <c r="CR14" i="6"/>
  <c r="BH14" i="6"/>
  <c r="BT14" i="6"/>
  <c r="CV14" i="6"/>
  <c r="AJ14" i="6"/>
  <c r="CY14" i="6"/>
  <c r="CI14" i="6"/>
  <c r="BS14" i="6"/>
  <c r="BC14" i="6"/>
  <c r="AM14" i="6"/>
  <c r="W14" i="6"/>
  <c r="DF14" i="6"/>
  <c r="CP14" i="6"/>
  <c r="BZ14" i="6"/>
  <c r="BJ14" i="6"/>
  <c r="AT14" i="6"/>
  <c r="AD14" i="6"/>
  <c r="DI14" i="6"/>
  <c r="CS14" i="6"/>
  <c r="CC14" i="6"/>
  <c r="BM14" i="6"/>
  <c r="AW14" i="6"/>
  <c r="AG14" i="6"/>
  <c r="H12" i="6"/>
  <c r="S12" i="6" s="1"/>
  <c r="CH39" i="5" l="1"/>
  <c r="AF39" i="5"/>
  <c r="CB25" i="5"/>
  <c r="Z25" i="5"/>
  <c r="CB30" i="5"/>
  <c r="Z30" i="5"/>
  <c r="CB29" i="5"/>
  <c r="Z29" i="5"/>
  <c r="CB28" i="5"/>
  <c r="Z28" i="5"/>
  <c r="CB26" i="5"/>
  <c r="Z26" i="5"/>
  <c r="CB31" i="5"/>
  <c r="Z31" i="5"/>
  <c r="CB27" i="5"/>
  <c r="Z27" i="5"/>
  <c r="CA11" i="5"/>
  <c r="CA10" i="5"/>
  <c r="CA12" i="5"/>
  <c r="CA8" i="5"/>
  <c r="CA13" i="5"/>
  <c r="Y7" i="5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CA7" i="5"/>
  <c r="AG49" i="5"/>
  <c r="CJ49" i="5" s="1"/>
  <c r="AG38" i="5"/>
  <c r="CJ38" i="5" s="1"/>
  <c r="AG50" i="5"/>
  <c r="CJ50" i="5" s="1"/>
  <c r="AG53" i="5"/>
  <c r="CJ53" i="5" s="1"/>
  <c r="AG34" i="5"/>
  <c r="CJ34" i="5" s="1"/>
  <c r="AG43" i="5"/>
  <c r="CJ43" i="5" s="1"/>
  <c r="AG35" i="5"/>
  <c r="CJ35" i="5" s="1"/>
  <c r="AG36" i="5"/>
  <c r="CJ36" i="5" s="1"/>
  <c r="AG52" i="5"/>
  <c r="CJ52" i="5" s="1"/>
  <c r="AF40" i="5"/>
  <c r="CI40" i="5" s="1"/>
  <c r="AF32" i="5"/>
  <c r="CI32" i="5" s="1"/>
  <c r="AG41" i="5"/>
  <c r="CJ41" i="5" s="1"/>
  <c r="AG47" i="5"/>
  <c r="CJ47" i="5" s="1"/>
  <c r="AG51" i="5"/>
  <c r="CJ51" i="5" s="1"/>
  <c r="AF48" i="5"/>
  <c r="CI48" i="5" s="1"/>
  <c r="AF56" i="5"/>
  <c r="CI56" i="5" s="1"/>
  <c r="AG46" i="5"/>
  <c r="CJ46" i="5" s="1"/>
  <c r="AG33" i="5"/>
  <c r="CJ33" i="5" s="1"/>
  <c r="AG37" i="5"/>
  <c r="CJ37" i="5" s="1"/>
  <c r="AG45" i="5"/>
  <c r="CJ45" i="5" s="1"/>
  <c r="AG54" i="5"/>
  <c r="CJ54" i="5" s="1"/>
  <c r="AG42" i="5"/>
  <c r="CJ42" i="5" s="1"/>
  <c r="AG44" i="5"/>
  <c r="CJ44" i="5" s="1"/>
  <c r="AG55" i="5"/>
  <c r="CJ55" i="5" s="1"/>
  <c r="J17" i="6"/>
  <c r="K17" i="6" s="1"/>
  <c r="F11" i="5" s="1"/>
  <c r="BW12" i="6"/>
  <c r="BO12" i="6"/>
  <c r="CM12" i="6"/>
  <c r="CT12" i="6"/>
  <c r="CR12" i="6"/>
  <c r="AK12" i="6"/>
  <c r="CV12" i="6"/>
  <c r="CK12" i="6"/>
  <c r="CL12" i="6"/>
  <c r="BH12" i="6"/>
  <c r="AT12" i="6"/>
  <c r="CG12" i="6"/>
  <c r="AX12" i="6"/>
  <c r="BX12" i="6"/>
  <c r="AY12" i="6"/>
  <c r="BB12" i="6"/>
  <c r="AN12" i="6"/>
  <c r="T12" i="6"/>
  <c r="AR12" i="6"/>
  <c r="V12" i="6"/>
  <c r="CS12" i="6"/>
  <c r="W12" i="6"/>
  <c r="AO12" i="6"/>
  <c r="DH12" i="6"/>
  <c r="DF12" i="6"/>
  <c r="DB12" i="6"/>
  <c r="CO12" i="6"/>
  <c r="CI12" i="6"/>
  <c r="AQ12" i="6"/>
  <c r="AS12" i="6"/>
  <c r="BR12" i="6"/>
  <c r="CE12" i="6"/>
  <c r="AC12" i="6"/>
  <c r="AJ12" i="6"/>
  <c r="DD12" i="6"/>
  <c r="DA12" i="6"/>
  <c r="CW12" i="6"/>
  <c r="CD12" i="6"/>
  <c r="BY12" i="6"/>
  <c r="Q12" i="6"/>
  <c r="DG12" i="6"/>
  <c r="CY12" i="6"/>
  <c r="AM12" i="6"/>
  <c r="BJ12" i="6"/>
  <c r="AL12" i="6"/>
  <c r="AG12" i="6"/>
  <c r="BD12" i="6"/>
  <c r="AH12" i="6"/>
  <c r="BG12" i="6"/>
  <c r="BU12" i="6"/>
  <c r="BF12" i="6"/>
  <c r="AU12" i="6"/>
  <c r="AZ12" i="6"/>
  <c r="CJ12" i="6"/>
  <c r="BA12" i="6"/>
  <c r="CU12" i="6"/>
  <c r="BV12" i="6"/>
  <c r="AB12" i="6"/>
  <c r="P12" i="6"/>
  <c r="BL12" i="6"/>
  <c r="BM12" i="6"/>
  <c r="AE12" i="6"/>
  <c r="AD12" i="6"/>
  <c r="BT12" i="6"/>
  <c r="X12" i="6"/>
  <c r="BZ12" i="6"/>
  <c r="AV12" i="6"/>
  <c r="CQ12" i="6"/>
  <c r="CC12" i="6"/>
  <c r="DE12" i="6"/>
  <c r="DC12" i="6"/>
  <c r="BK12" i="6"/>
  <c r="CZ12" i="6"/>
  <c r="R12" i="6"/>
  <c r="BS12" i="6"/>
  <c r="DJ12" i="6"/>
  <c r="CN12" i="6"/>
  <c r="CA12" i="6"/>
  <c r="CF12" i="6"/>
  <c r="BQ12" i="6"/>
  <c r="AI12" i="6"/>
  <c r="BE12" i="6"/>
  <c r="AF12" i="6"/>
  <c r="Z12" i="6"/>
  <c r="AP12" i="6"/>
  <c r="U12" i="6"/>
  <c r="Y12" i="6"/>
  <c r="CP12" i="6"/>
  <c r="DI12" i="6"/>
  <c r="BC12" i="6"/>
  <c r="CB12" i="6"/>
  <c r="BN12" i="6"/>
  <c r="BI12" i="6"/>
  <c r="CX12" i="6"/>
  <c r="CH12" i="6"/>
  <c r="BP12" i="6"/>
  <c r="O12" i="6"/>
  <c r="AW12" i="6"/>
  <c r="AA12" i="6"/>
  <c r="J35" i="6"/>
  <c r="K35" i="6" s="1"/>
  <c r="J19" i="6"/>
  <c r="K19" i="6" s="1"/>
  <c r="F13" i="5" s="1"/>
  <c r="E13" i="5" s="1"/>
  <c r="D13" i="5" s="1"/>
  <c r="J31" i="6"/>
  <c r="K31" i="6" s="1"/>
  <c r="J37" i="6"/>
  <c r="K37" i="6" s="1"/>
  <c r="J13" i="6"/>
  <c r="K13" i="6" s="1"/>
  <c r="F7" i="5" s="1"/>
  <c r="E8" i="5" s="1"/>
  <c r="D8" i="5" s="1"/>
  <c r="J15" i="6"/>
  <c r="K15" i="6" s="1"/>
  <c r="F9" i="5" s="1"/>
  <c r="E10" i="5" s="1"/>
  <c r="D10" i="5" s="1"/>
  <c r="J21" i="6"/>
  <c r="K21" i="6" s="1"/>
  <c r="F15" i="5" s="1"/>
  <c r="E14" i="5" s="1"/>
  <c r="D14" i="5" s="1"/>
  <c r="J25" i="6"/>
  <c r="K25" i="6" s="1"/>
  <c r="F19" i="5" s="1"/>
  <c r="E19" i="5" s="1"/>
  <c r="D19" i="5" s="1"/>
  <c r="J29" i="6"/>
  <c r="K29" i="6" s="1"/>
  <c r="F23" i="5" s="1"/>
  <c r="E23" i="5" s="1"/>
  <c r="D23" i="5" s="1"/>
  <c r="J33" i="6"/>
  <c r="K33" i="6" s="1"/>
  <c r="J27" i="6"/>
  <c r="K27" i="6" s="1"/>
  <c r="F21" i="5" s="1"/>
  <c r="E21" i="5" s="1"/>
  <c r="D21" i="5" s="1"/>
  <c r="J34" i="6"/>
  <c r="K34" i="6" s="1"/>
  <c r="J36" i="6"/>
  <c r="K36" i="6" s="1"/>
  <c r="J23" i="6"/>
  <c r="K23" i="6" s="1"/>
  <c r="F17" i="5" s="1"/>
  <c r="E17" i="5" s="1"/>
  <c r="D17" i="5" s="1"/>
  <c r="J28" i="6"/>
  <c r="K28" i="6" s="1"/>
  <c r="F22" i="5" s="1"/>
  <c r="E22" i="5" s="1"/>
  <c r="D22" i="5" s="1"/>
  <c r="J30" i="6"/>
  <c r="K30" i="6" s="1"/>
  <c r="F24" i="5" s="1"/>
  <c r="E24" i="5" s="1"/>
  <c r="D24" i="5" s="1"/>
  <c r="J22" i="6"/>
  <c r="K22" i="6" s="1"/>
  <c r="F16" i="5" s="1"/>
  <c r="E16" i="5" s="1"/>
  <c r="D16" i="5" s="1"/>
  <c r="J24" i="6"/>
  <c r="K24" i="6" s="1"/>
  <c r="F18" i="5" s="1"/>
  <c r="E18" i="5" s="1"/>
  <c r="D18" i="5" s="1"/>
  <c r="J32" i="6"/>
  <c r="K32" i="6" s="1"/>
  <c r="J26" i="6"/>
  <c r="K26" i="6" s="1"/>
  <c r="F20" i="5" s="1"/>
  <c r="E20" i="5" s="1"/>
  <c r="D20" i="5" s="1"/>
  <c r="J16" i="6"/>
  <c r="K16" i="6" s="1"/>
  <c r="F10" i="5" s="1"/>
  <c r="E11" i="5" s="1"/>
  <c r="D11" i="5" s="1"/>
  <c r="J18" i="6"/>
  <c r="K18" i="6" s="1"/>
  <c r="F12" i="5" s="1"/>
  <c r="E12" i="5" s="1"/>
  <c r="D12" i="5" s="1"/>
  <c r="J20" i="6"/>
  <c r="K20" i="6" s="1"/>
  <c r="F14" i="5" s="1"/>
  <c r="E15" i="5" s="1"/>
  <c r="D15" i="5" s="1"/>
  <c r="E7" i="5" l="1"/>
  <c r="D7" i="5" s="1"/>
  <c r="CC27" i="5"/>
  <c r="AA27" i="5"/>
  <c r="CC26" i="5"/>
  <c r="AA26" i="5"/>
  <c r="CC29" i="5"/>
  <c r="AA29" i="5"/>
  <c r="CC25" i="5"/>
  <c r="AA25" i="5"/>
  <c r="CC31" i="5"/>
  <c r="AA31" i="5"/>
  <c r="CC28" i="5"/>
  <c r="AA28" i="5"/>
  <c r="CC30" i="5"/>
  <c r="AA30" i="5"/>
  <c r="CI39" i="5"/>
  <c r="AG39" i="5"/>
  <c r="CB7" i="5"/>
  <c r="AO7" i="5"/>
  <c r="CQ7" i="5"/>
  <c r="CP7" i="5"/>
  <c r="CH7" i="5"/>
  <c r="CD7" i="5"/>
  <c r="CN7" i="5"/>
  <c r="CF7" i="5"/>
  <c r="CM7" i="5"/>
  <c r="CI7" i="5"/>
  <c r="CE7" i="5"/>
  <c r="CG7" i="5"/>
  <c r="CC7" i="5"/>
  <c r="CO7" i="5"/>
  <c r="CK7" i="5"/>
  <c r="Y8" i="5"/>
  <c r="CB8" i="5" s="1"/>
  <c r="AH50" i="5"/>
  <c r="CK50" i="5" s="1"/>
  <c r="AH55" i="5"/>
  <c r="CK55" i="5" s="1"/>
  <c r="AH44" i="5"/>
  <c r="CK44" i="5" s="1"/>
  <c r="AH42" i="5"/>
  <c r="CK42" i="5" s="1"/>
  <c r="AH45" i="5"/>
  <c r="CK45" i="5" s="1"/>
  <c r="AH37" i="5"/>
  <c r="CK37" i="5" s="1"/>
  <c r="AG48" i="5"/>
  <c r="CJ48" i="5" s="1"/>
  <c r="AH51" i="5"/>
  <c r="CK51" i="5" s="1"/>
  <c r="AH41" i="5"/>
  <c r="CK41" i="5" s="1"/>
  <c r="AG40" i="5"/>
  <c r="CJ40" i="5" s="1"/>
  <c r="AH36" i="5"/>
  <c r="CK36" i="5" s="1"/>
  <c r="AH35" i="5"/>
  <c r="CK35" i="5" s="1"/>
  <c r="AH34" i="5"/>
  <c r="CK34" i="5" s="1"/>
  <c r="AH54" i="5"/>
  <c r="CK54" i="5" s="1"/>
  <c r="AH33" i="5"/>
  <c r="CK33" i="5" s="1"/>
  <c r="AH46" i="5"/>
  <c r="CK46" i="5" s="1"/>
  <c r="AG56" i="5"/>
  <c r="CJ56" i="5" s="1"/>
  <c r="AH47" i="5"/>
  <c r="CK47" i="5" s="1"/>
  <c r="AG32" i="5"/>
  <c r="CJ32" i="5" s="1"/>
  <c r="AH52" i="5"/>
  <c r="CK52" i="5" s="1"/>
  <c r="AH43" i="5"/>
  <c r="CK43" i="5" s="1"/>
  <c r="AH53" i="5"/>
  <c r="CK53" i="5" s="1"/>
  <c r="AH38" i="5"/>
  <c r="CK38" i="5" s="1"/>
  <c r="AH49" i="5"/>
  <c r="CK49" i="5" s="1"/>
  <c r="J12" i="6"/>
  <c r="K12" i="6" s="1"/>
  <c r="J14" i="6"/>
  <c r="K14" i="6" s="1"/>
  <c r="F8" i="5" s="1"/>
  <c r="E9" i="5" s="1"/>
  <c r="D9" i="5" s="1"/>
  <c r="CJ7" i="5" l="1"/>
  <c r="CL7" i="5"/>
  <c r="Y9" i="5"/>
  <c r="CB9" i="5" s="1"/>
  <c r="CJ39" i="5"/>
  <c r="AH39" i="5"/>
  <c r="CD28" i="5"/>
  <c r="AB28" i="5"/>
  <c r="CD25" i="5"/>
  <c r="AB25" i="5"/>
  <c r="CD26" i="5"/>
  <c r="AB26" i="5"/>
  <c r="CD30" i="5"/>
  <c r="AB30" i="5"/>
  <c r="CD31" i="5"/>
  <c r="AB31" i="5"/>
  <c r="CD29" i="5"/>
  <c r="AB29" i="5"/>
  <c r="CD27" i="5"/>
  <c r="AB27" i="5"/>
  <c r="Z8" i="5"/>
  <c r="CC8" i="5" s="1"/>
  <c r="AP7" i="5"/>
  <c r="CR7" i="5"/>
  <c r="Y10" i="5"/>
  <c r="CB10" i="5" s="1"/>
  <c r="AI34" i="5"/>
  <c r="CL34" i="5" s="1"/>
  <c r="AI41" i="5"/>
  <c r="CL41" i="5" s="1"/>
  <c r="AI42" i="5"/>
  <c r="CL42" i="5" s="1"/>
  <c r="AI49" i="5"/>
  <c r="CL49" i="5" s="1"/>
  <c r="AH56" i="5"/>
  <c r="CK56" i="5" s="1"/>
  <c r="AI43" i="5"/>
  <c r="CL43" i="5" s="1"/>
  <c r="AI52" i="5"/>
  <c r="CL52" i="5" s="1"/>
  <c r="AI47" i="5"/>
  <c r="CL47" i="5" s="1"/>
  <c r="AI46" i="5"/>
  <c r="CL46" i="5" s="1"/>
  <c r="AI36" i="5"/>
  <c r="CL36" i="5" s="1"/>
  <c r="AI37" i="5"/>
  <c r="CL37" i="5" s="1"/>
  <c r="AI50" i="5"/>
  <c r="CL50" i="5" s="1"/>
  <c r="AI53" i="5"/>
  <c r="CL53" i="5" s="1"/>
  <c r="AH32" i="5"/>
  <c r="CK32" i="5" s="1"/>
  <c r="AI33" i="5"/>
  <c r="CL33" i="5" s="1"/>
  <c r="AI54" i="5"/>
  <c r="CL54" i="5" s="1"/>
  <c r="AI38" i="5"/>
  <c r="CL38" i="5" s="1"/>
  <c r="AI35" i="5"/>
  <c r="CL35" i="5" s="1"/>
  <c r="AH40" i="5"/>
  <c r="CK40" i="5" s="1"/>
  <c r="AI51" i="5"/>
  <c r="CL51" i="5" s="1"/>
  <c r="AH48" i="5"/>
  <c r="CK48" i="5" s="1"/>
  <c r="AI45" i="5"/>
  <c r="CL45" i="5" s="1"/>
  <c r="AI44" i="5"/>
  <c r="CL44" i="5" s="1"/>
  <c r="AI55" i="5"/>
  <c r="CL55" i="5" s="1"/>
  <c r="AA8" i="5" l="1"/>
  <c r="Z9" i="5"/>
  <c r="CE29" i="5"/>
  <c r="AC29" i="5"/>
  <c r="CE30" i="5"/>
  <c r="AC30" i="5"/>
  <c r="CE25" i="5"/>
  <c r="AC25" i="5"/>
  <c r="CK39" i="5"/>
  <c r="AI39" i="5"/>
  <c r="CE27" i="5"/>
  <c r="AC27" i="5"/>
  <c r="CE31" i="5"/>
  <c r="AC31" i="5"/>
  <c r="CE26" i="5"/>
  <c r="AC26" i="5"/>
  <c r="CE28" i="5"/>
  <c r="AC28" i="5"/>
  <c r="AQ7" i="5"/>
  <c r="CS7" i="5"/>
  <c r="AA9" i="5"/>
  <c r="CC9" i="5"/>
  <c r="AB8" i="5"/>
  <c r="CD8" i="5"/>
  <c r="Z10" i="5"/>
  <c r="CC10" i="5" s="1"/>
  <c r="Y11" i="5"/>
  <c r="CB11" i="5" s="1"/>
  <c r="AJ50" i="5"/>
  <c r="CM50" i="5" s="1"/>
  <c r="AJ55" i="5"/>
  <c r="CM55" i="5" s="1"/>
  <c r="AI48" i="5"/>
  <c r="CL48" i="5" s="1"/>
  <c r="AJ53" i="5"/>
  <c r="CM53" i="5" s="1"/>
  <c r="AJ52" i="5"/>
  <c r="CM52" i="5" s="1"/>
  <c r="AJ49" i="5"/>
  <c r="CM49" i="5" s="1"/>
  <c r="AJ41" i="5"/>
  <c r="CM41" i="5" s="1"/>
  <c r="AJ38" i="5"/>
  <c r="CM38" i="5" s="1"/>
  <c r="AJ37" i="5"/>
  <c r="CM37" i="5" s="1"/>
  <c r="AJ36" i="5"/>
  <c r="CM36" i="5" s="1"/>
  <c r="AJ45" i="5"/>
  <c r="CM45" i="5" s="1"/>
  <c r="AI40" i="5"/>
  <c r="CL40" i="5" s="1"/>
  <c r="AJ33" i="5"/>
  <c r="CM33" i="5" s="1"/>
  <c r="AJ46" i="5"/>
  <c r="CM46" i="5" s="1"/>
  <c r="AI56" i="5"/>
  <c r="CL56" i="5" s="1"/>
  <c r="AJ42" i="5"/>
  <c r="CM42" i="5" s="1"/>
  <c r="AJ44" i="5"/>
  <c r="CM44" i="5" s="1"/>
  <c r="AJ51" i="5"/>
  <c r="CM51" i="5" s="1"/>
  <c r="AJ35" i="5"/>
  <c r="CM35" i="5" s="1"/>
  <c r="AJ54" i="5"/>
  <c r="CM54" i="5" s="1"/>
  <c r="AI32" i="5"/>
  <c r="CL32" i="5" s="1"/>
  <c r="AJ47" i="5"/>
  <c r="CM47" i="5" s="1"/>
  <c r="AJ43" i="5"/>
  <c r="CM43" i="5" s="1"/>
  <c r="AJ34" i="5"/>
  <c r="CM34" i="5" s="1"/>
  <c r="CF28" i="5" l="1"/>
  <c r="AD28" i="5"/>
  <c r="CF31" i="5"/>
  <c r="AD31" i="5"/>
  <c r="CL39" i="5"/>
  <c r="AJ39" i="5"/>
  <c r="CF30" i="5"/>
  <c r="AD30" i="5"/>
  <c r="CF26" i="5"/>
  <c r="AD26" i="5"/>
  <c r="CF27" i="5"/>
  <c r="AD27" i="5"/>
  <c r="CF25" i="5"/>
  <c r="AD25" i="5"/>
  <c r="CF29" i="5"/>
  <c r="AD29" i="5"/>
  <c r="AB9" i="5"/>
  <c r="CD9" i="5"/>
  <c r="AC8" i="5"/>
  <c r="CE8" i="5"/>
  <c r="CT7" i="5"/>
  <c r="AR7" i="5"/>
  <c r="Z11" i="5"/>
  <c r="CC11" i="5" s="1"/>
  <c r="Y12" i="5"/>
  <c r="CB12" i="5" s="1"/>
  <c r="AA10" i="5"/>
  <c r="CD10" i="5" s="1"/>
  <c r="AK36" i="5"/>
  <c r="CN36" i="5" s="1"/>
  <c r="AK38" i="5"/>
  <c r="CN38" i="5" s="1"/>
  <c r="AK49" i="5"/>
  <c r="CN49" i="5" s="1"/>
  <c r="AK55" i="5"/>
  <c r="CN55" i="5" s="1"/>
  <c r="AK47" i="5"/>
  <c r="CN47" i="5" s="1"/>
  <c r="AJ32" i="5"/>
  <c r="CM32" i="5" s="1"/>
  <c r="AK51" i="5"/>
  <c r="CN51" i="5" s="1"/>
  <c r="AK34" i="5"/>
  <c r="CN34" i="5" s="1"/>
  <c r="AK45" i="5"/>
  <c r="CN45" i="5" s="1"/>
  <c r="AK37" i="5"/>
  <c r="CN37" i="5" s="1"/>
  <c r="AK41" i="5"/>
  <c r="CN41" i="5" s="1"/>
  <c r="AK52" i="5"/>
  <c r="CN52" i="5" s="1"/>
  <c r="AK53" i="5"/>
  <c r="CN53" i="5" s="1"/>
  <c r="AJ48" i="5"/>
  <c r="CM48" i="5" s="1"/>
  <c r="AJ56" i="5"/>
  <c r="CM56" i="5" s="1"/>
  <c r="AK44" i="5"/>
  <c r="CN44" i="5" s="1"/>
  <c r="AJ40" i="5"/>
  <c r="CM40" i="5" s="1"/>
  <c r="AK50" i="5"/>
  <c r="CN50" i="5" s="1"/>
  <c r="AK43" i="5"/>
  <c r="CN43" i="5" s="1"/>
  <c r="AK54" i="5"/>
  <c r="CN54" i="5" s="1"/>
  <c r="AK35" i="5"/>
  <c r="CN35" i="5" s="1"/>
  <c r="AK42" i="5"/>
  <c r="CN42" i="5" s="1"/>
  <c r="AK46" i="5"/>
  <c r="CN46" i="5" s="1"/>
  <c r="AK33" i="5"/>
  <c r="CN33" i="5" s="1"/>
  <c r="CG29" i="5" l="1"/>
  <c r="AE29" i="5"/>
  <c r="CG27" i="5"/>
  <c r="AE27" i="5"/>
  <c r="CG30" i="5"/>
  <c r="AE30" i="5"/>
  <c r="CG31" i="5"/>
  <c r="AE31" i="5"/>
  <c r="CG25" i="5"/>
  <c r="AE25" i="5"/>
  <c r="CG26" i="5"/>
  <c r="AE26" i="5"/>
  <c r="CM39" i="5"/>
  <c r="AK39" i="5"/>
  <c r="CG28" i="5"/>
  <c r="AE28" i="5"/>
  <c r="AD8" i="5"/>
  <c r="CF8" i="5"/>
  <c r="CU7" i="5"/>
  <c r="AS7" i="5"/>
  <c r="AC9" i="5"/>
  <c r="CE9" i="5"/>
  <c r="Z12" i="5"/>
  <c r="CC12" i="5" s="1"/>
  <c r="Y13" i="5"/>
  <c r="CB13" i="5" s="1"/>
  <c r="AB10" i="5"/>
  <c r="AA11" i="5"/>
  <c r="CD11" i="5" s="1"/>
  <c r="AL41" i="5"/>
  <c r="CO41" i="5" s="1"/>
  <c r="AL35" i="5"/>
  <c r="CO35" i="5" s="1"/>
  <c r="AL50" i="5"/>
  <c r="CO50" i="5" s="1"/>
  <c r="AL44" i="5"/>
  <c r="CO44" i="5" s="1"/>
  <c r="AK56" i="5"/>
  <c r="CN56" i="5" s="1"/>
  <c r="AL53" i="5"/>
  <c r="CO53" i="5" s="1"/>
  <c r="AL33" i="5"/>
  <c r="CO33" i="5" s="1"/>
  <c r="AL42" i="5"/>
  <c r="CO42" i="5" s="1"/>
  <c r="AK40" i="5"/>
  <c r="CN40" i="5" s="1"/>
  <c r="AK48" i="5"/>
  <c r="CN48" i="5" s="1"/>
  <c r="AL52" i="5"/>
  <c r="CO52" i="5" s="1"/>
  <c r="AL37" i="5"/>
  <c r="CO37" i="5" s="1"/>
  <c r="AL45" i="5"/>
  <c r="CO45" i="5" s="1"/>
  <c r="AL51" i="5"/>
  <c r="CO51" i="5" s="1"/>
  <c r="AL47" i="5"/>
  <c r="CO47" i="5" s="1"/>
  <c r="AL49" i="5"/>
  <c r="CO49" i="5" s="1"/>
  <c r="AL36" i="5"/>
  <c r="CO36" i="5" s="1"/>
  <c r="AL43" i="5"/>
  <c r="CO43" i="5" s="1"/>
  <c r="AL46" i="5"/>
  <c r="CO46" i="5" s="1"/>
  <c r="AL54" i="5"/>
  <c r="CO54" i="5" s="1"/>
  <c r="AL34" i="5"/>
  <c r="CO34" i="5" s="1"/>
  <c r="AK32" i="5"/>
  <c r="CN32" i="5" s="1"/>
  <c r="AL55" i="5"/>
  <c r="CO55" i="5" s="1"/>
  <c r="AL38" i="5"/>
  <c r="CO38" i="5" s="1"/>
  <c r="CH28" i="5" l="1"/>
  <c r="AF28" i="5"/>
  <c r="CH26" i="5"/>
  <c r="AF26" i="5"/>
  <c r="CH31" i="5"/>
  <c r="AF31" i="5"/>
  <c r="CH27" i="5"/>
  <c r="AF27" i="5"/>
  <c r="CN39" i="5"/>
  <c r="AL39" i="5"/>
  <c r="CH25" i="5"/>
  <c r="AF25" i="5"/>
  <c r="CH30" i="5"/>
  <c r="AF30" i="5"/>
  <c r="CH29" i="5"/>
  <c r="AF29" i="5"/>
  <c r="CV7" i="5"/>
  <c r="AT7" i="5"/>
  <c r="AC10" i="5"/>
  <c r="CF10" i="5" s="1"/>
  <c r="CE10" i="5"/>
  <c r="AD9" i="5"/>
  <c r="CF9" i="5"/>
  <c r="AE8" i="5"/>
  <c r="CG8" i="5"/>
  <c r="AB11" i="5"/>
  <c r="CE11" i="5" s="1"/>
  <c r="Y14" i="5"/>
  <c r="CB14" i="5" s="1"/>
  <c r="Z13" i="5"/>
  <c r="CC13" i="5" s="1"/>
  <c r="AA12" i="5"/>
  <c r="CD12" i="5" s="1"/>
  <c r="AM42" i="5"/>
  <c r="CP42" i="5" s="1"/>
  <c r="AM53" i="5"/>
  <c r="CP53" i="5" s="1"/>
  <c r="AM44" i="5"/>
  <c r="CP44" i="5" s="1"/>
  <c r="AM55" i="5"/>
  <c r="CP55" i="5" s="1"/>
  <c r="AM37" i="5"/>
  <c r="CP37" i="5" s="1"/>
  <c r="AL40" i="5"/>
  <c r="CO40" i="5" s="1"/>
  <c r="AL32" i="5"/>
  <c r="CO32" i="5" s="1"/>
  <c r="AM43" i="5"/>
  <c r="CP43" i="5" s="1"/>
  <c r="AM36" i="5"/>
  <c r="CP36" i="5" s="1"/>
  <c r="AM47" i="5"/>
  <c r="CP47" i="5" s="1"/>
  <c r="AM45" i="5"/>
  <c r="CP45" i="5" s="1"/>
  <c r="AM35" i="5"/>
  <c r="CP35" i="5" s="1"/>
  <c r="AM38" i="5"/>
  <c r="CP38" i="5" s="1"/>
  <c r="AM34" i="5"/>
  <c r="CP34" i="5" s="1"/>
  <c r="AM49" i="5"/>
  <c r="CP49" i="5" s="1"/>
  <c r="AM51" i="5"/>
  <c r="CP51" i="5" s="1"/>
  <c r="AM41" i="5"/>
  <c r="CP41" i="5" s="1"/>
  <c r="AL48" i="5"/>
  <c r="CO48" i="5" s="1"/>
  <c r="AM54" i="5"/>
  <c r="CP54" i="5" s="1"/>
  <c r="AM46" i="5"/>
  <c r="CP46" i="5" s="1"/>
  <c r="AM52" i="5"/>
  <c r="CP52" i="5" s="1"/>
  <c r="AM33" i="5"/>
  <c r="CP33" i="5" s="1"/>
  <c r="AL56" i="5"/>
  <c r="CO56" i="5" s="1"/>
  <c r="AM50" i="5"/>
  <c r="CP50" i="5" s="1"/>
  <c r="AD10" i="5" l="1"/>
  <c r="CG10" i="5" s="1"/>
  <c r="CI29" i="5"/>
  <c r="AG29" i="5"/>
  <c r="CI25" i="5"/>
  <c r="AG25" i="5"/>
  <c r="CI27" i="5"/>
  <c r="AG27" i="5"/>
  <c r="CI26" i="5"/>
  <c r="AG26" i="5"/>
  <c r="CI30" i="5"/>
  <c r="AG30" i="5"/>
  <c r="CO39" i="5"/>
  <c r="AM39" i="5"/>
  <c r="CI31" i="5"/>
  <c r="AG31" i="5"/>
  <c r="CI28" i="5"/>
  <c r="AG28" i="5"/>
  <c r="AF8" i="5"/>
  <c r="CH8" i="5"/>
  <c r="CW7" i="5"/>
  <c r="AU7" i="5"/>
  <c r="AE9" i="5"/>
  <c r="AE10" i="5" s="1"/>
  <c r="CH10" i="5" s="1"/>
  <c r="CG9" i="5"/>
  <c r="AA13" i="5"/>
  <c r="CD13" i="5" s="1"/>
  <c r="Y15" i="5"/>
  <c r="CB15" i="5" s="1"/>
  <c r="Z14" i="5"/>
  <c r="CC14" i="5" s="1"/>
  <c r="AB12" i="5"/>
  <c r="CE12" i="5" s="1"/>
  <c r="AC11" i="5"/>
  <c r="AM56" i="5"/>
  <c r="CP56" i="5" s="1"/>
  <c r="AN52" i="5"/>
  <c r="CQ52" i="5" s="1"/>
  <c r="AN43" i="5"/>
  <c r="CQ43" i="5" s="1"/>
  <c r="AN49" i="5"/>
  <c r="CQ49" i="5" s="1"/>
  <c r="AN38" i="5"/>
  <c r="CQ38" i="5" s="1"/>
  <c r="AN47" i="5"/>
  <c r="CQ47" i="5" s="1"/>
  <c r="AM40" i="5"/>
  <c r="CP40" i="5" s="1"/>
  <c r="AN55" i="5"/>
  <c r="CQ55" i="5" s="1"/>
  <c r="AN53" i="5"/>
  <c r="CQ53" i="5" s="1"/>
  <c r="AN46" i="5"/>
  <c r="CQ46" i="5" s="1"/>
  <c r="AN50" i="5"/>
  <c r="CQ50" i="5" s="1"/>
  <c r="AN33" i="5"/>
  <c r="CQ33" i="5" s="1"/>
  <c r="AN54" i="5"/>
  <c r="CQ54" i="5" s="1"/>
  <c r="AN35" i="5"/>
  <c r="CQ35" i="5" s="1"/>
  <c r="AM48" i="5"/>
  <c r="CP48" i="5" s="1"/>
  <c r="AN41" i="5"/>
  <c r="CQ41" i="5" s="1"/>
  <c r="AN51" i="5"/>
  <c r="CQ51" i="5" s="1"/>
  <c r="AN34" i="5"/>
  <c r="CQ34" i="5" s="1"/>
  <c r="AN45" i="5"/>
  <c r="CQ45" i="5" s="1"/>
  <c r="AN36" i="5"/>
  <c r="CQ36" i="5" s="1"/>
  <c r="AM32" i="5"/>
  <c r="CP32" i="5" s="1"/>
  <c r="AN37" i="5"/>
  <c r="CQ37" i="5" s="1"/>
  <c r="AN44" i="5"/>
  <c r="CQ44" i="5" s="1"/>
  <c r="AN42" i="5"/>
  <c r="CQ42" i="5" s="1"/>
  <c r="CJ28" i="5" l="1"/>
  <c r="AH28" i="5"/>
  <c r="CP39" i="5"/>
  <c r="AN39" i="5"/>
  <c r="CJ26" i="5"/>
  <c r="AH26" i="5"/>
  <c r="CJ25" i="5"/>
  <c r="AH25" i="5"/>
  <c r="CJ31" i="5"/>
  <c r="AH31" i="5"/>
  <c r="CJ30" i="5"/>
  <c r="AH30" i="5"/>
  <c r="CJ27" i="5"/>
  <c r="AH27" i="5"/>
  <c r="CJ29" i="5"/>
  <c r="AH29" i="5"/>
  <c r="CX7" i="5"/>
  <c r="AV7" i="5"/>
  <c r="AD11" i="5"/>
  <c r="CG11" i="5" s="1"/>
  <c r="CF11" i="5"/>
  <c r="AF9" i="5"/>
  <c r="AF10" i="5" s="1"/>
  <c r="CI10" i="5" s="1"/>
  <c r="CH9" i="5"/>
  <c r="AG8" i="5"/>
  <c r="CI8" i="5"/>
  <c r="Z15" i="5"/>
  <c r="CC15" i="5" s="1"/>
  <c r="Y16" i="5"/>
  <c r="CB16" i="5" s="1"/>
  <c r="AC12" i="5"/>
  <c r="CF12" i="5" s="1"/>
  <c r="AA14" i="5"/>
  <c r="CD14" i="5" s="1"/>
  <c r="AB13" i="5"/>
  <c r="CE13" i="5" s="1"/>
  <c r="AO44" i="5"/>
  <c r="CR44" i="5" s="1"/>
  <c r="AO36" i="5"/>
  <c r="CR36" i="5" s="1"/>
  <c r="AO51" i="5"/>
  <c r="CR51" i="5" s="1"/>
  <c r="AN48" i="5"/>
  <c r="CQ48" i="5" s="1"/>
  <c r="AO50" i="5"/>
  <c r="CR50" i="5" s="1"/>
  <c r="AO55" i="5"/>
  <c r="CR55" i="5" s="1"/>
  <c r="AO35" i="5"/>
  <c r="CR35" i="5" s="1"/>
  <c r="AO53" i="5"/>
  <c r="CR53" i="5" s="1"/>
  <c r="AN40" i="5"/>
  <c r="CQ40" i="5" s="1"/>
  <c r="AO47" i="5"/>
  <c r="CR47" i="5" s="1"/>
  <c r="AO49" i="5"/>
  <c r="CR49" i="5" s="1"/>
  <c r="AO52" i="5"/>
  <c r="CR52" i="5" s="1"/>
  <c r="AN56" i="5"/>
  <c r="CQ56" i="5" s="1"/>
  <c r="AO42" i="5"/>
  <c r="CR42" i="5" s="1"/>
  <c r="AO37" i="5"/>
  <c r="CR37" i="5" s="1"/>
  <c r="AN32" i="5"/>
  <c r="CQ32" i="5" s="1"/>
  <c r="AO45" i="5"/>
  <c r="CR45" i="5" s="1"/>
  <c r="AO34" i="5"/>
  <c r="CR34" i="5" s="1"/>
  <c r="AO41" i="5"/>
  <c r="CR41" i="5" s="1"/>
  <c r="AO33" i="5"/>
  <c r="CR33" i="5" s="1"/>
  <c r="AO54" i="5"/>
  <c r="CR54" i="5" s="1"/>
  <c r="AO46" i="5"/>
  <c r="CR46" i="5" s="1"/>
  <c r="AO38" i="5"/>
  <c r="CR38" i="5" s="1"/>
  <c r="AO43" i="5"/>
  <c r="CR43" i="5" s="1"/>
  <c r="AE11" i="5" l="1"/>
  <c r="CH11" i="5" s="1"/>
  <c r="CK29" i="5"/>
  <c r="AI29" i="5"/>
  <c r="CK30" i="5"/>
  <c r="AI30" i="5"/>
  <c r="CK25" i="5"/>
  <c r="AI25" i="5"/>
  <c r="CQ39" i="5"/>
  <c r="AO39" i="5"/>
  <c r="CK27" i="5"/>
  <c r="AI27" i="5"/>
  <c r="CK31" i="5"/>
  <c r="AI31" i="5"/>
  <c r="CK26" i="5"/>
  <c r="AI26" i="5"/>
  <c r="CK28" i="5"/>
  <c r="AI28" i="5"/>
  <c r="AH8" i="5"/>
  <c r="CJ8" i="5"/>
  <c r="CY7" i="5"/>
  <c r="AW7" i="5"/>
  <c r="AG9" i="5"/>
  <c r="CI9" i="5"/>
  <c r="AA15" i="5"/>
  <c r="CD15" i="5" s="1"/>
  <c r="AB14" i="5"/>
  <c r="CE14" i="5" s="1"/>
  <c r="AC13" i="5"/>
  <c r="CF13" i="5" s="1"/>
  <c r="AD12" i="5"/>
  <c r="AG10" i="5"/>
  <c r="CJ10" i="5" s="1"/>
  <c r="Y17" i="5"/>
  <c r="CB17" i="5" s="1"/>
  <c r="Z16" i="5"/>
  <c r="CC16" i="5" s="1"/>
  <c r="AF11" i="5"/>
  <c r="CI11" i="5" s="1"/>
  <c r="AP38" i="5"/>
  <c r="CS38" i="5" s="1"/>
  <c r="AP41" i="5"/>
  <c r="CS41" i="5" s="1"/>
  <c r="AP45" i="5"/>
  <c r="CS45" i="5" s="1"/>
  <c r="AP37" i="5"/>
  <c r="CS37" i="5" s="1"/>
  <c r="AP42" i="5"/>
  <c r="CS42" i="5" s="1"/>
  <c r="AO40" i="5"/>
  <c r="CR40" i="5" s="1"/>
  <c r="AP53" i="5"/>
  <c r="CS53" i="5" s="1"/>
  <c r="AP55" i="5"/>
  <c r="CS55" i="5" s="1"/>
  <c r="AP51" i="5"/>
  <c r="CS51" i="5" s="1"/>
  <c r="AP44" i="5"/>
  <c r="CS44" i="5" s="1"/>
  <c r="AP54" i="5"/>
  <c r="CS54" i="5" s="1"/>
  <c r="AP46" i="5"/>
  <c r="CS46" i="5" s="1"/>
  <c r="AP43" i="5"/>
  <c r="CS43" i="5" s="1"/>
  <c r="AP52" i="5"/>
  <c r="CS52" i="5" s="1"/>
  <c r="AP50" i="5"/>
  <c r="CS50" i="5" s="1"/>
  <c r="AP33" i="5"/>
  <c r="CS33" i="5" s="1"/>
  <c r="AP34" i="5"/>
  <c r="CS34" i="5" s="1"/>
  <c r="AO32" i="5"/>
  <c r="CR32" i="5" s="1"/>
  <c r="AP47" i="5"/>
  <c r="CS47" i="5" s="1"/>
  <c r="AP35" i="5"/>
  <c r="CS35" i="5" s="1"/>
  <c r="AO48" i="5"/>
  <c r="CR48" i="5" s="1"/>
  <c r="AP36" i="5"/>
  <c r="CS36" i="5" s="1"/>
  <c r="AO56" i="5"/>
  <c r="CR56" i="5" s="1"/>
  <c r="AP49" i="5"/>
  <c r="CS49" i="5" s="1"/>
  <c r="CL28" i="5" l="1"/>
  <c r="AJ28" i="5"/>
  <c r="CL31" i="5"/>
  <c r="AJ31" i="5"/>
  <c r="CR39" i="5"/>
  <c r="AP39" i="5"/>
  <c r="CL30" i="5"/>
  <c r="AJ30" i="5"/>
  <c r="CL26" i="5"/>
  <c r="AJ26" i="5"/>
  <c r="CL27" i="5"/>
  <c r="AJ27" i="5"/>
  <c r="CL25" i="5"/>
  <c r="AJ25" i="5"/>
  <c r="CL29" i="5"/>
  <c r="AJ29" i="5"/>
  <c r="CZ7" i="5"/>
  <c r="AX7" i="5"/>
  <c r="AE12" i="5"/>
  <c r="CH12" i="5" s="1"/>
  <c r="CG12" i="5"/>
  <c r="AH9" i="5"/>
  <c r="AH10" i="5" s="1"/>
  <c r="CK10" i="5" s="1"/>
  <c r="CJ9" i="5"/>
  <c r="AI8" i="5"/>
  <c r="CK8" i="5"/>
  <c r="AG11" i="5"/>
  <c r="CJ11" i="5" s="1"/>
  <c r="AA16" i="5"/>
  <c r="CD16" i="5" s="1"/>
  <c r="AB15" i="5"/>
  <c r="CE15" i="5" s="1"/>
  <c r="AC14" i="5"/>
  <c r="CF14" i="5" s="1"/>
  <c r="Y18" i="5"/>
  <c r="CB18" i="5" s="1"/>
  <c r="Z17" i="5"/>
  <c r="CC17" i="5" s="1"/>
  <c r="AD13" i="5"/>
  <c r="CG13" i="5" s="1"/>
  <c r="AQ49" i="5"/>
  <c r="CT49" i="5" s="1"/>
  <c r="AQ47" i="5"/>
  <c r="CT47" i="5" s="1"/>
  <c r="AQ34" i="5"/>
  <c r="CT34" i="5" s="1"/>
  <c r="AQ46" i="5"/>
  <c r="CT46" i="5" s="1"/>
  <c r="AQ44" i="5"/>
  <c r="CT44" i="5" s="1"/>
  <c r="AQ51" i="5"/>
  <c r="CT51" i="5" s="1"/>
  <c r="AQ55" i="5"/>
  <c r="CT55" i="5" s="1"/>
  <c r="AP40" i="5"/>
  <c r="CS40" i="5" s="1"/>
  <c r="AQ42" i="5"/>
  <c r="CT42" i="5" s="1"/>
  <c r="AQ45" i="5"/>
  <c r="CT45" i="5" s="1"/>
  <c r="AQ36" i="5"/>
  <c r="CT36" i="5" s="1"/>
  <c r="AQ35" i="5"/>
  <c r="CT35" i="5" s="1"/>
  <c r="AP32" i="5"/>
  <c r="CS32" i="5" s="1"/>
  <c r="AQ33" i="5"/>
  <c r="CT33" i="5" s="1"/>
  <c r="AQ50" i="5"/>
  <c r="CT50" i="5" s="1"/>
  <c r="AQ52" i="5"/>
  <c r="CT52" i="5" s="1"/>
  <c r="AQ43" i="5"/>
  <c r="CT43" i="5" s="1"/>
  <c r="AQ54" i="5"/>
  <c r="CT54" i="5" s="1"/>
  <c r="AP56" i="5"/>
  <c r="CS56" i="5" s="1"/>
  <c r="AP48" i="5"/>
  <c r="CS48" i="5" s="1"/>
  <c r="AQ53" i="5"/>
  <c r="CT53" i="5" s="1"/>
  <c r="AQ37" i="5"/>
  <c r="CT37" i="5" s="1"/>
  <c r="AQ41" i="5"/>
  <c r="CT41" i="5" s="1"/>
  <c r="AQ38" i="5"/>
  <c r="CT38" i="5" s="1"/>
  <c r="AF12" i="5" l="1"/>
  <c r="CI12" i="5" s="1"/>
  <c r="CM29" i="5"/>
  <c r="AK29" i="5"/>
  <c r="CM27" i="5"/>
  <c r="AK27" i="5"/>
  <c r="CM30" i="5"/>
  <c r="AK30" i="5"/>
  <c r="CM31" i="5"/>
  <c r="AK31" i="5"/>
  <c r="CM25" i="5"/>
  <c r="AK25" i="5"/>
  <c r="CM26" i="5"/>
  <c r="AK26" i="5"/>
  <c r="CS39" i="5"/>
  <c r="AQ39" i="5"/>
  <c r="CM28" i="5"/>
  <c r="AK28" i="5"/>
  <c r="AI9" i="5"/>
  <c r="CK9" i="5"/>
  <c r="DA7" i="5"/>
  <c r="AY7" i="5"/>
  <c r="AJ8" i="5"/>
  <c r="CL8" i="5"/>
  <c r="AI10" i="5"/>
  <c r="CL10" i="5" s="1"/>
  <c r="AA17" i="5"/>
  <c r="CD17" i="5" s="1"/>
  <c r="AC15" i="5"/>
  <c r="CF15" i="5" s="1"/>
  <c r="AD14" i="5"/>
  <c r="CG14" i="5" s="1"/>
  <c r="AE13" i="5"/>
  <c r="Z18" i="5"/>
  <c r="CC18" i="5" s="1"/>
  <c r="Y19" i="5"/>
  <c r="CB19" i="5" s="1"/>
  <c r="AB16" i="5"/>
  <c r="CE16" i="5" s="1"/>
  <c r="AH11" i="5"/>
  <c r="CK11" i="5" s="1"/>
  <c r="AR37" i="5"/>
  <c r="CU37" i="5" s="1"/>
  <c r="AR38" i="5"/>
  <c r="CU38" i="5" s="1"/>
  <c r="AR41" i="5"/>
  <c r="CU41" i="5" s="1"/>
  <c r="AR53" i="5"/>
  <c r="CU53" i="5" s="1"/>
  <c r="AR54" i="5"/>
  <c r="CU54" i="5" s="1"/>
  <c r="AR45" i="5"/>
  <c r="CU45" i="5" s="1"/>
  <c r="AQ40" i="5"/>
  <c r="CT40" i="5" s="1"/>
  <c r="AR51" i="5"/>
  <c r="CU51" i="5" s="1"/>
  <c r="AR34" i="5"/>
  <c r="CU34" i="5" s="1"/>
  <c r="AR47" i="5"/>
  <c r="CU47" i="5" s="1"/>
  <c r="AR43" i="5"/>
  <c r="CU43" i="5" s="1"/>
  <c r="AR33" i="5"/>
  <c r="CU33" i="5" s="1"/>
  <c r="AR35" i="5"/>
  <c r="CU35" i="5" s="1"/>
  <c r="AR49" i="5"/>
  <c r="CU49" i="5" s="1"/>
  <c r="AQ48" i="5"/>
  <c r="CT48" i="5" s="1"/>
  <c r="AQ56" i="5"/>
  <c r="CT56" i="5" s="1"/>
  <c r="AR50" i="5"/>
  <c r="CU50" i="5" s="1"/>
  <c r="AR36" i="5"/>
  <c r="CU36" i="5" s="1"/>
  <c r="AR42" i="5"/>
  <c r="CU42" i="5" s="1"/>
  <c r="AR55" i="5"/>
  <c r="CU55" i="5" s="1"/>
  <c r="AR44" i="5"/>
  <c r="CU44" i="5" s="1"/>
  <c r="AR52" i="5"/>
  <c r="CU52" i="5" s="1"/>
  <c r="AQ32" i="5"/>
  <c r="CT32" i="5" s="1"/>
  <c r="AR46" i="5"/>
  <c r="CU46" i="5" s="1"/>
  <c r="AG12" i="5" l="1"/>
  <c r="CJ12" i="5" s="1"/>
  <c r="CT39" i="5"/>
  <c r="AR39" i="5"/>
  <c r="CN25" i="5"/>
  <c r="AL25" i="5"/>
  <c r="CN30" i="5"/>
  <c r="AL30" i="5"/>
  <c r="CN29" i="5"/>
  <c r="AL29" i="5"/>
  <c r="CN28" i="5"/>
  <c r="AL28" i="5"/>
  <c r="CN26" i="5"/>
  <c r="AL26" i="5"/>
  <c r="CN31" i="5"/>
  <c r="AL31" i="5"/>
  <c r="CN27" i="5"/>
  <c r="AL27" i="5"/>
  <c r="CM8" i="5"/>
  <c r="AK8" i="5"/>
  <c r="CL9" i="5"/>
  <c r="AJ9" i="5"/>
  <c r="AJ10" i="5" s="1"/>
  <c r="CM10" i="5" s="1"/>
  <c r="AF13" i="5"/>
  <c r="CI13" i="5" s="1"/>
  <c r="CH13" i="5"/>
  <c r="DB7" i="5"/>
  <c r="AZ7" i="5"/>
  <c r="AG13" i="5"/>
  <c r="CJ13" i="5" s="1"/>
  <c r="AA18" i="5"/>
  <c r="CD18" i="5" s="1"/>
  <c r="Y20" i="5"/>
  <c r="CB20" i="5" s="1"/>
  <c r="Z19" i="5"/>
  <c r="CC19" i="5" s="1"/>
  <c r="AD15" i="5"/>
  <c r="CG15" i="5" s="1"/>
  <c r="AE14" i="5"/>
  <c r="CH14" i="5" s="1"/>
  <c r="AI11" i="5"/>
  <c r="CL11" i="5" s="1"/>
  <c r="AH12" i="5"/>
  <c r="CK12" i="5" s="1"/>
  <c r="AB17" i="5"/>
  <c r="CE17" i="5" s="1"/>
  <c r="AC16" i="5"/>
  <c r="CF16" i="5" s="1"/>
  <c r="AS50" i="5"/>
  <c r="CV50" i="5" s="1"/>
  <c r="AR48" i="5"/>
  <c r="CU48" i="5" s="1"/>
  <c r="AS34" i="5"/>
  <c r="CV34" i="5" s="1"/>
  <c r="AS52" i="5"/>
  <c r="CV52" i="5" s="1"/>
  <c r="AS44" i="5"/>
  <c r="CV44" i="5" s="1"/>
  <c r="AS42" i="5"/>
  <c r="CV42" i="5" s="1"/>
  <c r="AS36" i="5"/>
  <c r="CV36" i="5" s="1"/>
  <c r="AS33" i="5"/>
  <c r="CV33" i="5" s="1"/>
  <c r="AR40" i="5"/>
  <c r="CU40" i="5" s="1"/>
  <c r="AS54" i="5"/>
  <c r="CV54" i="5" s="1"/>
  <c r="AS41" i="5"/>
  <c r="CV41" i="5" s="1"/>
  <c r="AS49" i="5"/>
  <c r="CV49" i="5" s="1"/>
  <c r="AS43" i="5"/>
  <c r="CV43" i="5" s="1"/>
  <c r="AS47" i="5"/>
  <c r="CV47" i="5" s="1"/>
  <c r="AS46" i="5"/>
  <c r="CV46" i="5" s="1"/>
  <c r="AR32" i="5"/>
  <c r="CU32" i="5" s="1"/>
  <c r="AS55" i="5"/>
  <c r="CV55" i="5" s="1"/>
  <c r="AR56" i="5"/>
  <c r="CU56" i="5" s="1"/>
  <c r="AS35" i="5"/>
  <c r="CV35" i="5" s="1"/>
  <c r="AS51" i="5"/>
  <c r="CV51" i="5" s="1"/>
  <c r="AS45" i="5"/>
  <c r="CV45" i="5" s="1"/>
  <c r="AS53" i="5"/>
  <c r="CV53" i="5" s="1"/>
  <c r="AS38" i="5"/>
  <c r="CV38" i="5" s="1"/>
  <c r="AS37" i="5"/>
  <c r="CV37" i="5" s="1"/>
  <c r="CO27" i="5" l="1"/>
  <c r="AM27" i="5"/>
  <c r="CO26" i="5"/>
  <c r="AM26" i="5"/>
  <c r="CO29" i="5"/>
  <c r="AM29" i="5"/>
  <c r="CO25" i="5"/>
  <c r="AM25" i="5"/>
  <c r="CO31" i="5"/>
  <c r="AM31" i="5"/>
  <c r="CO28" i="5"/>
  <c r="AM28" i="5"/>
  <c r="CO30" i="5"/>
  <c r="AM30" i="5"/>
  <c r="CU39" i="5"/>
  <c r="AS39" i="5"/>
  <c r="DC7" i="5"/>
  <c r="BA7" i="5"/>
  <c r="CM9" i="5"/>
  <c r="AK9" i="5"/>
  <c r="AK10" i="5" s="1"/>
  <c r="CN10" i="5" s="1"/>
  <c r="CN8" i="5"/>
  <c r="AL8" i="5"/>
  <c r="AJ11" i="5"/>
  <c r="CM11" i="5" s="1"/>
  <c r="AE15" i="5"/>
  <c r="CH15" i="5" s="1"/>
  <c r="AF14" i="5"/>
  <c r="AH13" i="5"/>
  <c r="CK13" i="5" s="1"/>
  <c r="AC17" i="5"/>
  <c r="CF17" i="5" s="1"/>
  <c r="Y21" i="5"/>
  <c r="CB21" i="5" s="1"/>
  <c r="Z20" i="5"/>
  <c r="CC20" i="5" s="1"/>
  <c r="AB18" i="5"/>
  <c r="CE18" i="5" s="1"/>
  <c r="AD16" i="5"/>
  <c r="CG16" i="5" s="1"/>
  <c r="AI12" i="5"/>
  <c r="CL12" i="5" s="1"/>
  <c r="AA19" i="5"/>
  <c r="CD19" i="5" s="1"/>
  <c r="AT38" i="5"/>
  <c r="CW38" i="5" s="1"/>
  <c r="AT37" i="5"/>
  <c r="CW37" i="5" s="1"/>
  <c r="AT53" i="5"/>
  <c r="CW53" i="5" s="1"/>
  <c r="AT45" i="5"/>
  <c r="CW45" i="5" s="1"/>
  <c r="AT35" i="5"/>
  <c r="CW35" i="5" s="1"/>
  <c r="AS56" i="5"/>
  <c r="CV56" i="5" s="1"/>
  <c r="AT55" i="5"/>
  <c r="CW55" i="5" s="1"/>
  <c r="AT33" i="5"/>
  <c r="CW33" i="5" s="1"/>
  <c r="AT36" i="5"/>
  <c r="CW36" i="5" s="1"/>
  <c r="AT44" i="5"/>
  <c r="CW44" i="5" s="1"/>
  <c r="AT52" i="5"/>
  <c r="CW52" i="5" s="1"/>
  <c r="AT51" i="5"/>
  <c r="CW51" i="5" s="1"/>
  <c r="AT47" i="5"/>
  <c r="CW47" i="5" s="1"/>
  <c r="AT43" i="5"/>
  <c r="CW43" i="5" s="1"/>
  <c r="AT49" i="5"/>
  <c r="CW49" i="5" s="1"/>
  <c r="AT34" i="5"/>
  <c r="CW34" i="5" s="1"/>
  <c r="AS48" i="5"/>
  <c r="CV48" i="5" s="1"/>
  <c r="AS32" i="5"/>
  <c r="CV32" i="5" s="1"/>
  <c r="AT41" i="5"/>
  <c r="CW41" i="5" s="1"/>
  <c r="AT54" i="5"/>
  <c r="CW54" i="5" s="1"/>
  <c r="AS40" i="5"/>
  <c r="CV40" i="5" s="1"/>
  <c r="AT42" i="5"/>
  <c r="CW42" i="5" s="1"/>
  <c r="AT50" i="5"/>
  <c r="CW50" i="5" s="1"/>
  <c r="AT46" i="5"/>
  <c r="CW46" i="5" s="1"/>
  <c r="CV39" i="5" l="1"/>
  <c r="AT39" i="5"/>
  <c r="CP28" i="5"/>
  <c r="AN28" i="5"/>
  <c r="CP25" i="5"/>
  <c r="AN25" i="5"/>
  <c r="CP26" i="5"/>
  <c r="AN26" i="5"/>
  <c r="CP30" i="5"/>
  <c r="AN30" i="5"/>
  <c r="CP31" i="5"/>
  <c r="AN31" i="5"/>
  <c r="CP29" i="5"/>
  <c r="AN29" i="5"/>
  <c r="CP27" i="5"/>
  <c r="AN27" i="5"/>
  <c r="CN9" i="5"/>
  <c r="AL9" i="5"/>
  <c r="CO8" i="5"/>
  <c r="AM8" i="5"/>
  <c r="DD7" i="5"/>
  <c r="BB7" i="5"/>
  <c r="AG14" i="5"/>
  <c r="CJ14" i="5" s="1"/>
  <c r="CI14" i="5"/>
  <c r="AB19" i="5"/>
  <c r="CE19" i="5" s="1"/>
  <c r="AC18" i="5"/>
  <c r="CF18" i="5" s="1"/>
  <c r="AA20" i="5"/>
  <c r="CD20" i="5" s="1"/>
  <c r="AD17" i="5"/>
  <c r="CG17" i="5" s="1"/>
  <c r="AE16" i="5"/>
  <c r="CH16" i="5" s="1"/>
  <c r="Y22" i="5"/>
  <c r="CB22" i="5" s="1"/>
  <c r="Z21" i="5"/>
  <c r="CC21" i="5" s="1"/>
  <c r="AF15" i="5"/>
  <c r="CI15" i="5" s="1"/>
  <c r="AJ12" i="5"/>
  <c r="CM12" i="5" s="1"/>
  <c r="AL10" i="5"/>
  <c r="CO10" i="5" s="1"/>
  <c r="AI13" i="5"/>
  <c r="CL13" i="5" s="1"/>
  <c r="AK11" i="5"/>
  <c r="CN11" i="5" s="1"/>
  <c r="AU46" i="5"/>
  <c r="CX46" i="5" s="1"/>
  <c r="AU43" i="5"/>
  <c r="CX43" i="5" s="1"/>
  <c r="AU54" i="5"/>
  <c r="CX54" i="5" s="1"/>
  <c r="AU44" i="5"/>
  <c r="CX44" i="5" s="1"/>
  <c r="AU33" i="5"/>
  <c r="CX33" i="5" s="1"/>
  <c r="AU55" i="5"/>
  <c r="CX55" i="5" s="1"/>
  <c r="AU35" i="5"/>
  <c r="CX35" i="5" s="1"/>
  <c r="AU53" i="5"/>
  <c r="CX53" i="5" s="1"/>
  <c r="AT32" i="5"/>
  <c r="CW32" i="5" s="1"/>
  <c r="AT48" i="5"/>
  <c r="CW48" i="5" s="1"/>
  <c r="AU50" i="5"/>
  <c r="CX50" i="5" s="1"/>
  <c r="AU42" i="5"/>
  <c r="CX42" i="5" s="1"/>
  <c r="AU49" i="5"/>
  <c r="CX49" i="5" s="1"/>
  <c r="AU47" i="5"/>
  <c r="CX47" i="5" s="1"/>
  <c r="AU51" i="5"/>
  <c r="CX51" i="5" s="1"/>
  <c r="AU38" i="5"/>
  <c r="CX38" i="5" s="1"/>
  <c r="AT40" i="5"/>
  <c r="CW40" i="5" s="1"/>
  <c r="AU41" i="5"/>
  <c r="CX41" i="5" s="1"/>
  <c r="AU34" i="5"/>
  <c r="CX34" i="5" s="1"/>
  <c r="AU52" i="5"/>
  <c r="CX52" i="5" s="1"/>
  <c r="AU36" i="5"/>
  <c r="CX36" i="5" s="1"/>
  <c r="AT56" i="5"/>
  <c r="CW56" i="5" s="1"/>
  <c r="AU45" i="5"/>
  <c r="CX45" i="5" s="1"/>
  <c r="AU37" i="5"/>
  <c r="CX37" i="5" s="1"/>
  <c r="AH14" i="5" l="1"/>
  <c r="CK14" i="5" s="1"/>
  <c r="CQ27" i="5"/>
  <c r="AO27" i="5"/>
  <c r="CQ31" i="5"/>
  <c r="AO31" i="5"/>
  <c r="CQ26" i="5"/>
  <c r="AO26" i="5"/>
  <c r="CQ28" i="5"/>
  <c r="AO28" i="5"/>
  <c r="CQ29" i="5"/>
  <c r="AO29" i="5"/>
  <c r="CQ30" i="5"/>
  <c r="AO30" i="5"/>
  <c r="CQ25" i="5"/>
  <c r="AO25" i="5"/>
  <c r="CW39" i="5"/>
  <c r="AU39" i="5"/>
  <c r="DE7" i="5"/>
  <c r="BC7" i="5"/>
  <c r="CP8" i="5"/>
  <c r="AN8" i="5"/>
  <c r="CO9" i="5"/>
  <c r="AM9" i="5"/>
  <c r="AM10" i="5" s="1"/>
  <c r="CP10" i="5" s="1"/>
  <c r="AE17" i="5"/>
  <c r="CH17" i="5" s="1"/>
  <c r="AK12" i="5"/>
  <c r="CN12" i="5" s="1"/>
  <c r="AF16" i="5"/>
  <c r="CI16" i="5" s="1"/>
  <c r="AD18" i="5"/>
  <c r="CG18" i="5" s="1"/>
  <c r="AJ13" i="5"/>
  <c r="CM13" i="5" s="1"/>
  <c r="AA21" i="5"/>
  <c r="CD21" i="5" s="1"/>
  <c r="AI14" i="5"/>
  <c r="CL14" i="5" s="1"/>
  <c r="AC19" i="5"/>
  <c r="CF19" i="5" s="1"/>
  <c r="AL11" i="5"/>
  <c r="CO11" i="5" s="1"/>
  <c r="AG15" i="5"/>
  <c r="Y23" i="5"/>
  <c r="CB23" i="5" s="1"/>
  <c r="Z22" i="5"/>
  <c r="CC22" i="5" s="1"/>
  <c r="AB20" i="5"/>
  <c r="CE20" i="5" s="1"/>
  <c r="AV47" i="5"/>
  <c r="CY47" i="5" s="1"/>
  <c r="AV43" i="5"/>
  <c r="CY43" i="5" s="1"/>
  <c r="AV46" i="5"/>
  <c r="CY46" i="5" s="1"/>
  <c r="AU56" i="5"/>
  <c r="CX56" i="5" s="1"/>
  <c r="AV42" i="5"/>
  <c r="CY42" i="5" s="1"/>
  <c r="AV53" i="5"/>
  <c r="CY53" i="5" s="1"/>
  <c r="AV45" i="5"/>
  <c r="CY45" i="5" s="1"/>
  <c r="AV36" i="5"/>
  <c r="CY36" i="5" s="1"/>
  <c r="AU40" i="5"/>
  <c r="CX40" i="5" s="1"/>
  <c r="AV38" i="5"/>
  <c r="CY38" i="5" s="1"/>
  <c r="AU48" i="5"/>
  <c r="CX48" i="5" s="1"/>
  <c r="AV35" i="5"/>
  <c r="CY35" i="5" s="1"/>
  <c r="AV44" i="5"/>
  <c r="CY44" i="5" s="1"/>
  <c r="AV54" i="5"/>
  <c r="CY54" i="5" s="1"/>
  <c r="AV51" i="5"/>
  <c r="CY51" i="5" s="1"/>
  <c r="AV49" i="5"/>
  <c r="CY49" i="5" s="1"/>
  <c r="AV50" i="5"/>
  <c r="CY50" i="5" s="1"/>
  <c r="AV37" i="5"/>
  <c r="CY37" i="5" s="1"/>
  <c r="AV52" i="5"/>
  <c r="CY52" i="5" s="1"/>
  <c r="AV34" i="5"/>
  <c r="CY34" i="5" s="1"/>
  <c r="AV41" i="5"/>
  <c r="CY41" i="5" s="1"/>
  <c r="AU32" i="5"/>
  <c r="CX32" i="5" s="1"/>
  <c r="AV55" i="5"/>
  <c r="CY55" i="5" s="1"/>
  <c r="AV33" i="5"/>
  <c r="CY33" i="5" s="1"/>
  <c r="CX39" i="5" l="1"/>
  <c r="AV39" i="5"/>
  <c r="CR30" i="5"/>
  <c r="AP30" i="5"/>
  <c r="CR28" i="5"/>
  <c r="AP28" i="5"/>
  <c r="CR31" i="5"/>
  <c r="AP31" i="5"/>
  <c r="CR25" i="5"/>
  <c r="AP25" i="5"/>
  <c r="CR29" i="5"/>
  <c r="AP29" i="5"/>
  <c r="CR26" i="5"/>
  <c r="AP26" i="5"/>
  <c r="CR27" i="5"/>
  <c r="AP27" i="5"/>
  <c r="AH15" i="5"/>
  <c r="CK15" i="5" s="1"/>
  <c r="CJ15" i="5"/>
  <c r="CQ8" i="5"/>
  <c r="AO8" i="5"/>
  <c r="CP9" i="5"/>
  <c r="AN9" i="5"/>
  <c r="DF7" i="5"/>
  <c r="BD7" i="5"/>
  <c r="AK13" i="5"/>
  <c r="CN13" i="5" s="1"/>
  <c r="AA22" i="5"/>
  <c r="CD22" i="5" s="1"/>
  <c r="AI15" i="5"/>
  <c r="CL15" i="5" s="1"/>
  <c r="AJ14" i="5"/>
  <c r="CM14" i="5" s="1"/>
  <c r="AL12" i="5"/>
  <c r="CO12" i="5" s="1"/>
  <c r="AN10" i="5"/>
  <c r="CQ10" i="5" s="1"/>
  <c r="AD19" i="5"/>
  <c r="CG19" i="5" s="1"/>
  <c r="AC20" i="5"/>
  <c r="CF20" i="5" s="1"/>
  <c r="AM11" i="5"/>
  <c r="CP11" i="5" s="1"/>
  <c r="AE18" i="5"/>
  <c r="CH18" i="5" s="1"/>
  <c r="Z23" i="5"/>
  <c r="CC23" i="5" s="1"/>
  <c r="Y24" i="5"/>
  <c r="CB24" i="5" s="1"/>
  <c r="AB21" i="5"/>
  <c r="CE21" i="5" s="1"/>
  <c r="AG16" i="5"/>
  <c r="CJ16" i="5" s="1"/>
  <c r="AF17" i="5"/>
  <c r="CI17" i="5" s="1"/>
  <c r="AW46" i="5"/>
  <c r="CZ46" i="5" s="1"/>
  <c r="AW43" i="5"/>
  <c r="CZ43" i="5" s="1"/>
  <c r="AW55" i="5"/>
  <c r="CZ55" i="5" s="1"/>
  <c r="AW34" i="5"/>
  <c r="CZ34" i="5" s="1"/>
  <c r="AW50" i="5"/>
  <c r="CZ50" i="5" s="1"/>
  <c r="AW51" i="5"/>
  <c r="CZ51" i="5" s="1"/>
  <c r="AW54" i="5"/>
  <c r="CZ54" i="5" s="1"/>
  <c r="AW38" i="5"/>
  <c r="CZ38" i="5" s="1"/>
  <c r="AW53" i="5"/>
  <c r="CZ53" i="5" s="1"/>
  <c r="AV56" i="5"/>
  <c r="CY56" i="5" s="1"/>
  <c r="AW47" i="5"/>
  <c r="CZ47" i="5" s="1"/>
  <c r="AW33" i="5"/>
  <c r="CZ33" i="5" s="1"/>
  <c r="AV32" i="5"/>
  <c r="CY32" i="5" s="1"/>
  <c r="AW41" i="5"/>
  <c r="CZ41" i="5" s="1"/>
  <c r="AW52" i="5"/>
  <c r="CZ52" i="5" s="1"/>
  <c r="AW37" i="5"/>
  <c r="CZ37" i="5" s="1"/>
  <c r="AW49" i="5"/>
  <c r="CZ49" i="5" s="1"/>
  <c r="AW44" i="5"/>
  <c r="CZ44" i="5" s="1"/>
  <c r="AW35" i="5"/>
  <c r="CZ35" i="5" s="1"/>
  <c r="AV48" i="5"/>
  <c r="CY48" i="5" s="1"/>
  <c r="AV40" i="5"/>
  <c r="CY40" i="5" s="1"/>
  <c r="AW36" i="5"/>
  <c r="CZ36" i="5" s="1"/>
  <c r="AW45" i="5"/>
  <c r="CZ45" i="5" s="1"/>
  <c r="AW42" i="5"/>
  <c r="CZ42" i="5" s="1"/>
  <c r="CS27" i="5" l="1"/>
  <c r="AQ27" i="5"/>
  <c r="CS29" i="5"/>
  <c r="AQ29" i="5"/>
  <c r="CS31" i="5"/>
  <c r="AQ31" i="5"/>
  <c r="CS30" i="5"/>
  <c r="AQ30" i="5"/>
  <c r="CS26" i="5"/>
  <c r="AQ26" i="5"/>
  <c r="CS25" i="5"/>
  <c r="AQ25" i="5"/>
  <c r="CS28" i="5"/>
  <c r="AQ28" i="5"/>
  <c r="CY39" i="5"/>
  <c r="AW39" i="5"/>
  <c r="CQ9" i="5"/>
  <c r="AO9" i="5"/>
  <c r="CR8" i="5"/>
  <c r="AP8" i="5"/>
  <c r="DG7" i="5"/>
  <c r="BE7" i="5"/>
  <c r="J7" i="5"/>
  <c r="I7" i="5" s="1"/>
  <c r="Z24" i="5"/>
  <c r="CC24" i="5" s="1"/>
  <c r="AD20" i="5"/>
  <c r="CG20" i="5" s="1"/>
  <c r="AK14" i="5"/>
  <c r="CN14" i="5" s="1"/>
  <c r="AF18" i="5"/>
  <c r="CI18" i="5" s="1"/>
  <c r="AO10" i="5"/>
  <c r="CR10" i="5" s="1"/>
  <c r="AB22" i="5"/>
  <c r="CE22" i="5" s="1"/>
  <c r="AG17" i="5"/>
  <c r="CJ17" i="5" s="1"/>
  <c r="AN11" i="5"/>
  <c r="CQ11" i="5" s="1"/>
  <c r="AJ15" i="5"/>
  <c r="CM15" i="5" s="1"/>
  <c r="AL13" i="5"/>
  <c r="CO13" i="5" s="1"/>
  <c r="AH16" i="5"/>
  <c r="AC21" i="5"/>
  <c r="CF21" i="5" s="1"/>
  <c r="AA23" i="5"/>
  <c r="CD23" i="5" s="1"/>
  <c r="AE19" i="5"/>
  <c r="CH19" i="5" s="1"/>
  <c r="AM12" i="5"/>
  <c r="CP12" i="5" s="1"/>
  <c r="AX36" i="5"/>
  <c r="DA36" i="5" s="1"/>
  <c r="AX52" i="5"/>
  <c r="DA52" i="5" s="1"/>
  <c r="AX51" i="5"/>
  <c r="DA51" i="5" s="1"/>
  <c r="AX53" i="5"/>
  <c r="DA53" i="5" s="1"/>
  <c r="AX54" i="5"/>
  <c r="DA54" i="5" s="1"/>
  <c r="AX43" i="5"/>
  <c r="DA43" i="5" s="1"/>
  <c r="AX42" i="5"/>
  <c r="DA42" i="5" s="1"/>
  <c r="AW48" i="5"/>
  <c r="CZ48" i="5" s="1"/>
  <c r="AW32" i="5"/>
  <c r="CZ32" i="5" s="1"/>
  <c r="AX49" i="5"/>
  <c r="DA49" i="5" s="1"/>
  <c r="AX47" i="5"/>
  <c r="DA47" i="5" s="1"/>
  <c r="AX38" i="5"/>
  <c r="DA38" i="5" s="1"/>
  <c r="AX34" i="5"/>
  <c r="DA34" i="5" s="1"/>
  <c r="AX55" i="5"/>
  <c r="DA55" i="5" s="1"/>
  <c r="AX46" i="5"/>
  <c r="DA46" i="5" s="1"/>
  <c r="AX44" i="5"/>
  <c r="DA44" i="5" s="1"/>
  <c r="AX45" i="5"/>
  <c r="DA45" i="5" s="1"/>
  <c r="AW40" i="5"/>
  <c r="CZ40" i="5" s="1"/>
  <c r="AX35" i="5"/>
  <c r="DA35" i="5" s="1"/>
  <c r="AX37" i="5"/>
  <c r="DA37" i="5" s="1"/>
  <c r="AX41" i="5"/>
  <c r="DA41" i="5" s="1"/>
  <c r="AX33" i="5"/>
  <c r="DA33" i="5" s="1"/>
  <c r="AW56" i="5"/>
  <c r="CZ56" i="5" s="1"/>
  <c r="AX50" i="5"/>
  <c r="DA50" i="5" s="1"/>
  <c r="CZ39" i="5" l="1"/>
  <c r="AX39" i="5"/>
  <c r="AR25" i="5"/>
  <c r="CT25" i="5"/>
  <c r="CT30" i="5"/>
  <c r="AR30" i="5"/>
  <c r="CT29" i="5"/>
  <c r="AR29" i="5"/>
  <c r="CT28" i="5"/>
  <c r="AR28" i="5"/>
  <c r="CT26" i="5"/>
  <c r="AR26" i="5"/>
  <c r="CT31" i="5"/>
  <c r="AR31" i="5"/>
  <c r="CT27" i="5"/>
  <c r="AR27" i="5"/>
  <c r="DH7" i="5"/>
  <c r="BF7" i="5"/>
  <c r="CR9" i="5"/>
  <c r="AP9" i="5"/>
  <c r="AP10" i="5" s="1"/>
  <c r="CS10" i="5" s="1"/>
  <c r="CS8" i="5"/>
  <c r="AQ8" i="5"/>
  <c r="AI16" i="5"/>
  <c r="CL16" i="5" s="1"/>
  <c r="CK16" i="5"/>
  <c r="AH17" i="5"/>
  <c r="CK17" i="5" s="1"/>
  <c r="AL14" i="5"/>
  <c r="CO14" i="5" s="1"/>
  <c r="AF19" i="5"/>
  <c r="CI19" i="5" s="1"/>
  <c r="AD21" i="5"/>
  <c r="CG21" i="5" s="1"/>
  <c r="AM13" i="5"/>
  <c r="CP13" i="5" s="1"/>
  <c r="AO11" i="5"/>
  <c r="CR11" i="5" s="1"/>
  <c r="AC22" i="5"/>
  <c r="CF22" i="5" s="1"/>
  <c r="AG18" i="5"/>
  <c r="CJ18" i="5" s="1"/>
  <c r="AE20" i="5"/>
  <c r="CH20" i="5" s="1"/>
  <c r="AN12" i="5"/>
  <c r="CQ12" i="5" s="1"/>
  <c r="AB23" i="5"/>
  <c r="CE23" i="5" s="1"/>
  <c r="AK15" i="5"/>
  <c r="CN15" i="5" s="1"/>
  <c r="J8" i="5"/>
  <c r="I8" i="5" s="1"/>
  <c r="AA24" i="5"/>
  <c r="CD24" i="5" s="1"/>
  <c r="AX56" i="5"/>
  <c r="DA56" i="5" s="1"/>
  <c r="AY54" i="5"/>
  <c r="DB54" i="5" s="1"/>
  <c r="AY53" i="5"/>
  <c r="DB53" i="5" s="1"/>
  <c r="AY33" i="5"/>
  <c r="AY37" i="5"/>
  <c r="DB37" i="5" s="1"/>
  <c r="AY35" i="5"/>
  <c r="DB35" i="5" s="1"/>
  <c r="AY45" i="5"/>
  <c r="DB45" i="5" s="1"/>
  <c r="AY55" i="5"/>
  <c r="DB55" i="5" s="1"/>
  <c r="AY47" i="5"/>
  <c r="DB47" i="5" s="1"/>
  <c r="AY49" i="5"/>
  <c r="DB49" i="5" s="1"/>
  <c r="AY52" i="5"/>
  <c r="DB52" i="5" s="1"/>
  <c r="AY41" i="5"/>
  <c r="DB41" i="5" s="1"/>
  <c r="AX40" i="5"/>
  <c r="DA40" i="5" s="1"/>
  <c r="AY50" i="5"/>
  <c r="DB50" i="5" s="1"/>
  <c r="AY44" i="5"/>
  <c r="DB44" i="5" s="1"/>
  <c r="AX48" i="5"/>
  <c r="DA48" i="5" s="1"/>
  <c r="AY51" i="5"/>
  <c r="DB51" i="5" s="1"/>
  <c r="AY36" i="5"/>
  <c r="DB36" i="5" s="1"/>
  <c r="AY46" i="5"/>
  <c r="DB46" i="5" s="1"/>
  <c r="AX32" i="5"/>
  <c r="AY42" i="5"/>
  <c r="DB42" i="5" s="1"/>
  <c r="AY34" i="5"/>
  <c r="DB34" i="5" s="1"/>
  <c r="AY38" i="5"/>
  <c r="DB38" i="5" s="1"/>
  <c r="AY43" i="5"/>
  <c r="DB43" i="5" s="1"/>
  <c r="CU27" i="5" l="1"/>
  <c r="AS27" i="5"/>
  <c r="AS26" i="5"/>
  <c r="CU26" i="5"/>
  <c r="CU29" i="5"/>
  <c r="AS29" i="5"/>
  <c r="CU25" i="5"/>
  <c r="AS25" i="5"/>
  <c r="CU31" i="5"/>
  <c r="AS31" i="5"/>
  <c r="CU28" i="5"/>
  <c r="AS28" i="5"/>
  <c r="CU30" i="5"/>
  <c r="AS30" i="5"/>
  <c r="DA39" i="5"/>
  <c r="AY39" i="5"/>
  <c r="AJ16" i="5"/>
  <c r="CM16" i="5" s="1"/>
  <c r="CS9" i="5"/>
  <c r="AQ9" i="5"/>
  <c r="AQ10" i="5" s="1"/>
  <c r="CT10" i="5" s="1"/>
  <c r="AY32" i="5"/>
  <c r="DB32" i="5" s="1"/>
  <c r="DA32" i="5"/>
  <c r="CT8" i="5"/>
  <c r="AR8" i="5"/>
  <c r="DI7" i="5"/>
  <c r="BG7" i="5"/>
  <c r="AZ33" i="5"/>
  <c r="DC33" i="5" s="1"/>
  <c r="DB33" i="5"/>
  <c r="AN13" i="5"/>
  <c r="CQ13" i="5" s="1"/>
  <c r="AF20" i="5"/>
  <c r="CI20" i="5" s="1"/>
  <c r="AG19" i="5"/>
  <c r="CJ19" i="5" s="1"/>
  <c r="AB24" i="5"/>
  <c r="CE24" i="5" s="1"/>
  <c r="J9" i="5"/>
  <c r="I9" i="5" s="1"/>
  <c r="AH18" i="5"/>
  <c r="CK18" i="5" s="1"/>
  <c r="AP11" i="5"/>
  <c r="CS11" i="5" s="1"/>
  <c r="AE21" i="5"/>
  <c r="CH21" i="5" s="1"/>
  <c r="AM14" i="5"/>
  <c r="CP14" i="5" s="1"/>
  <c r="AK16" i="5"/>
  <c r="CN16" i="5" s="1"/>
  <c r="AC23" i="5"/>
  <c r="CF23" i="5" s="1"/>
  <c r="AD22" i="5"/>
  <c r="CG22" i="5" s="1"/>
  <c r="AI17" i="5"/>
  <c r="AL15" i="5"/>
  <c r="CO15" i="5" s="1"/>
  <c r="AO12" i="5"/>
  <c r="CR12" i="5" s="1"/>
  <c r="AZ34" i="5"/>
  <c r="AZ43" i="5"/>
  <c r="DC43" i="5" s="1"/>
  <c r="AY40" i="5"/>
  <c r="DB40" i="5" s="1"/>
  <c r="AZ52" i="5"/>
  <c r="DC52" i="5" s="1"/>
  <c r="AZ35" i="5"/>
  <c r="DC35" i="5" s="1"/>
  <c r="AZ54" i="5"/>
  <c r="DC54" i="5" s="1"/>
  <c r="AY56" i="5"/>
  <c r="DB56" i="5" s="1"/>
  <c r="AZ47" i="5"/>
  <c r="DC47" i="5" s="1"/>
  <c r="AZ38" i="5"/>
  <c r="DC38" i="5" s="1"/>
  <c r="AZ42" i="5"/>
  <c r="DC42" i="5" s="1"/>
  <c r="AZ36" i="5"/>
  <c r="DC36" i="5" s="1"/>
  <c r="AY48" i="5"/>
  <c r="DB48" i="5" s="1"/>
  <c r="AZ50" i="5"/>
  <c r="DC50" i="5" s="1"/>
  <c r="AZ49" i="5"/>
  <c r="DC49" i="5" s="1"/>
  <c r="AZ45" i="5"/>
  <c r="DC45" i="5" s="1"/>
  <c r="AZ46" i="5"/>
  <c r="DC46" i="5" s="1"/>
  <c r="AZ51" i="5"/>
  <c r="DC51" i="5" s="1"/>
  <c r="AZ44" i="5"/>
  <c r="DC44" i="5" s="1"/>
  <c r="AZ41" i="5"/>
  <c r="DC41" i="5" s="1"/>
  <c r="AZ55" i="5"/>
  <c r="DC55" i="5" s="1"/>
  <c r="AZ37" i="5"/>
  <c r="DC37" i="5" s="1"/>
  <c r="AZ53" i="5"/>
  <c r="DC53" i="5" s="1"/>
  <c r="BA33" i="5" l="1"/>
  <c r="DD33" i="5" s="1"/>
  <c r="AZ32" i="5"/>
  <c r="DC32" i="5" s="1"/>
  <c r="DB39" i="5"/>
  <c r="AZ39" i="5"/>
  <c r="CV28" i="5"/>
  <c r="AT28" i="5"/>
  <c r="CV25" i="5"/>
  <c r="AT25" i="5"/>
  <c r="CV26" i="5"/>
  <c r="AT26" i="5"/>
  <c r="CV30" i="5"/>
  <c r="AT30" i="5"/>
  <c r="CV31" i="5"/>
  <c r="AT31" i="5"/>
  <c r="CV29" i="5"/>
  <c r="AT29" i="5"/>
  <c r="AT27" i="5"/>
  <c r="CV27" i="5"/>
  <c r="BA34" i="5"/>
  <c r="DD34" i="5" s="1"/>
  <c r="DC34" i="5"/>
  <c r="DJ7" i="5"/>
  <c r="BH7" i="5"/>
  <c r="CU8" i="5"/>
  <c r="AS8" i="5"/>
  <c r="CT9" i="5"/>
  <c r="AR9" i="5"/>
  <c r="AJ17" i="5"/>
  <c r="CM17" i="5" s="1"/>
  <c r="CL17" i="5"/>
  <c r="AI18" i="5"/>
  <c r="CL18" i="5" s="1"/>
  <c r="AP12" i="5"/>
  <c r="CS12" i="5" s="1"/>
  <c r="AL16" i="5"/>
  <c r="CO16" i="5" s="1"/>
  <c r="AO13" i="5"/>
  <c r="CR13" i="5" s="1"/>
  <c r="AM15" i="5"/>
  <c r="CP15" i="5" s="1"/>
  <c r="AR10" i="5"/>
  <c r="CU10" i="5" s="1"/>
  <c r="AN14" i="5"/>
  <c r="CQ14" i="5" s="1"/>
  <c r="AQ11" i="5"/>
  <c r="CT11" i="5" s="1"/>
  <c r="AG20" i="5"/>
  <c r="CJ20" i="5" s="1"/>
  <c r="AD23" i="5"/>
  <c r="CG23" i="5" s="1"/>
  <c r="AF21" i="5"/>
  <c r="CI21" i="5" s="1"/>
  <c r="AH19" i="5"/>
  <c r="CK19" i="5" s="1"/>
  <c r="AE22" i="5"/>
  <c r="CH22" i="5" s="1"/>
  <c r="AC24" i="5"/>
  <c r="CF24" i="5" s="1"/>
  <c r="J10" i="5"/>
  <c r="I10" i="5" s="1"/>
  <c r="BA53" i="5"/>
  <c r="DD53" i="5" s="1"/>
  <c r="BA46" i="5"/>
  <c r="DD46" i="5" s="1"/>
  <c r="BA50" i="5"/>
  <c r="DD50" i="5" s="1"/>
  <c r="BA47" i="5"/>
  <c r="DD47" i="5" s="1"/>
  <c r="BA43" i="5"/>
  <c r="DD43" i="5" s="1"/>
  <c r="BA41" i="5"/>
  <c r="DD41" i="5" s="1"/>
  <c r="BA36" i="5"/>
  <c r="DD36" i="5" s="1"/>
  <c r="BA42" i="5"/>
  <c r="DD42" i="5" s="1"/>
  <c r="BA38" i="5"/>
  <c r="DD38" i="5" s="1"/>
  <c r="BA54" i="5"/>
  <c r="DD54" i="5" s="1"/>
  <c r="BA35" i="5"/>
  <c r="AZ40" i="5"/>
  <c r="DC40" i="5" s="1"/>
  <c r="BB34" i="5"/>
  <c r="DE34" i="5" s="1"/>
  <c r="BA37" i="5"/>
  <c r="DD37" i="5" s="1"/>
  <c r="BA44" i="5"/>
  <c r="DD44" i="5" s="1"/>
  <c r="BA32" i="5"/>
  <c r="DD32" i="5" s="1"/>
  <c r="BA45" i="5"/>
  <c r="DD45" i="5" s="1"/>
  <c r="AZ48" i="5"/>
  <c r="DC48" i="5" s="1"/>
  <c r="AZ56" i="5"/>
  <c r="DC56" i="5" s="1"/>
  <c r="BB33" i="5"/>
  <c r="DE33" i="5" s="1"/>
  <c r="BA52" i="5"/>
  <c r="DD52" i="5" s="1"/>
  <c r="BA55" i="5"/>
  <c r="DD55" i="5" s="1"/>
  <c r="BA51" i="5"/>
  <c r="DD51" i="5" s="1"/>
  <c r="BA49" i="5"/>
  <c r="DD49" i="5" s="1"/>
  <c r="CW31" i="5" l="1"/>
  <c r="AU31" i="5"/>
  <c r="CW26" i="5"/>
  <c r="AU26" i="5"/>
  <c r="AU28" i="5"/>
  <c r="CW28" i="5"/>
  <c r="CW27" i="5"/>
  <c r="AU27" i="5"/>
  <c r="CW29" i="5"/>
  <c r="AU29" i="5"/>
  <c r="CW30" i="5"/>
  <c r="AU30" i="5"/>
  <c r="CW25" i="5"/>
  <c r="AU25" i="5"/>
  <c r="DC39" i="5"/>
  <c r="BA39" i="5"/>
  <c r="CU9" i="5"/>
  <c r="AS9" i="5"/>
  <c r="DK7" i="5"/>
  <c r="BI7" i="5"/>
  <c r="BB35" i="5"/>
  <c r="DE35" i="5" s="1"/>
  <c r="DD35" i="5"/>
  <c r="AK17" i="5"/>
  <c r="CN17" i="5" s="1"/>
  <c r="CV8" i="5"/>
  <c r="AT8" i="5"/>
  <c r="AE23" i="5"/>
  <c r="CH23" i="5" s="1"/>
  <c r="AD24" i="5"/>
  <c r="CG24" i="5" s="1"/>
  <c r="J11" i="5"/>
  <c r="I11" i="5" s="1"/>
  <c r="AI19" i="5"/>
  <c r="CL19" i="5" s="1"/>
  <c r="AN15" i="5"/>
  <c r="CQ15" i="5" s="1"/>
  <c r="AM16" i="5"/>
  <c r="CP16" i="5" s="1"/>
  <c r="AH20" i="5"/>
  <c r="CK20" i="5" s="1"/>
  <c r="AO14" i="5"/>
  <c r="CR14" i="5" s="1"/>
  <c r="AJ18" i="5"/>
  <c r="AG21" i="5"/>
  <c r="CJ21" i="5" s="1"/>
  <c r="AR11" i="5"/>
  <c r="CU11" i="5" s="1"/>
  <c r="AS10" i="5"/>
  <c r="CV10" i="5" s="1"/>
  <c r="AF22" i="5"/>
  <c r="CI22" i="5" s="1"/>
  <c r="AP13" i="5"/>
  <c r="CS13" i="5" s="1"/>
  <c r="AQ12" i="5"/>
  <c r="CT12" i="5" s="1"/>
  <c r="BB51" i="5"/>
  <c r="DE51" i="5" s="1"/>
  <c r="BB52" i="5"/>
  <c r="DE52" i="5" s="1"/>
  <c r="BC33" i="5"/>
  <c r="DF33" i="5" s="1"/>
  <c r="BB37" i="5"/>
  <c r="DE37" i="5" s="1"/>
  <c r="BB54" i="5"/>
  <c r="DE54" i="5" s="1"/>
  <c r="BB36" i="5"/>
  <c r="BB45" i="5"/>
  <c r="DE45" i="5" s="1"/>
  <c r="BB44" i="5"/>
  <c r="DE44" i="5" s="1"/>
  <c r="BB50" i="5"/>
  <c r="DE50" i="5" s="1"/>
  <c r="BB55" i="5"/>
  <c r="DE55" i="5" s="1"/>
  <c r="BA56" i="5"/>
  <c r="DD56" i="5" s="1"/>
  <c r="BA48" i="5"/>
  <c r="DD48" i="5" s="1"/>
  <c r="BC34" i="5"/>
  <c r="DF34" i="5" s="1"/>
  <c r="BA40" i="5"/>
  <c r="DD40" i="5" s="1"/>
  <c r="BC35" i="5"/>
  <c r="DF35" i="5" s="1"/>
  <c r="BB38" i="5"/>
  <c r="DE38" i="5" s="1"/>
  <c r="BB42" i="5"/>
  <c r="DE42" i="5" s="1"/>
  <c r="BB41" i="5"/>
  <c r="DE41" i="5" s="1"/>
  <c r="BB53" i="5"/>
  <c r="DE53" i="5" s="1"/>
  <c r="BB49" i="5"/>
  <c r="DE49" i="5" s="1"/>
  <c r="BB32" i="5"/>
  <c r="DE32" i="5" s="1"/>
  <c r="BB43" i="5"/>
  <c r="DE43" i="5" s="1"/>
  <c r="BB47" i="5"/>
  <c r="DE47" i="5" s="1"/>
  <c r="BB46" i="5"/>
  <c r="DE46" i="5" s="1"/>
  <c r="AL17" i="5" l="1"/>
  <c r="CO17" i="5" s="1"/>
  <c r="DD39" i="5"/>
  <c r="BB39" i="5"/>
  <c r="CX30" i="5"/>
  <c r="AV30" i="5"/>
  <c r="CX27" i="5"/>
  <c r="AV27" i="5"/>
  <c r="CX26" i="5"/>
  <c r="AV26" i="5"/>
  <c r="CX25" i="5"/>
  <c r="AV25" i="5"/>
  <c r="AV29" i="5"/>
  <c r="CX29" i="5"/>
  <c r="CX31" i="5"/>
  <c r="AV31" i="5"/>
  <c r="CX28" i="5"/>
  <c r="AV28" i="5"/>
  <c r="DL7" i="5"/>
  <c r="BJ7" i="5"/>
  <c r="BC36" i="5"/>
  <c r="DF36" i="5" s="1"/>
  <c r="DE36" i="5"/>
  <c r="AK18" i="5"/>
  <c r="CN18" i="5" s="1"/>
  <c r="CM18" i="5"/>
  <c r="CV9" i="5"/>
  <c r="AT9" i="5"/>
  <c r="CW8" i="5"/>
  <c r="AU8" i="5"/>
  <c r="AG22" i="5"/>
  <c r="CJ22" i="5" s="1"/>
  <c r="AI20" i="5"/>
  <c r="CL20" i="5" s="1"/>
  <c r="AO15" i="5"/>
  <c r="CR15" i="5" s="1"/>
  <c r="J12" i="5"/>
  <c r="I12" i="5" s="1"/>
  <c r="AE24" i="5"/>
  <c r="CH24" i="5" s="1"/>
  <c r="AQ13" i="5"/>
  <c r="CT13" i="5" s="1"/>
  <c r="AS11" i="5"/>
  <c r="CV11" i="5" s="1"/>
  <c r="AT10" i="5"/>
  <c r="CW10" i="5" s="1"/>
  <c r="AH21" i="5"/>
  <c r="CK21" i="5" s="1"/>
  <c r="AP14" i="5"/>
  <c r="CS14" i="5" s="1"/>
  <c r="AN16" i="5"/>
  <c r="CQ16" i="5" s="1"/>
  <c r="AR12" i="5"/>
  <c r="CU12" i="5" s="1"/>
  <c r="AJ19" i="5"/>
  <c r="CM19" i="5" s="1"/>
  <c r="AF23" i="5"/>
  <c r="CI23" i="5" s="1"/>
  <c r="BC32" i="5"/>
  <c r="DF32" i="5" s="1"/>
  <c r="BC41" i="5"/>
  <c r="DF41" i="5" s="1"/>
  <c r="BC38" i="5"/>
  <c r="DF38" i="5" s="1"/>
  <c r="BB40" i="5"/>
  <c r="DE40" i="5" s="1"/>
  <c r="BC55" i="5"/>
  <c r="DF55" i="5" s="1"/>
  <c r="BC49" i="5"/>
  <c r="DF49" i="5" s="1"/>
  <c r="BC46" i="5"/>
  <c r="DF46" i="5" s="1"/>
  <c r="BC47" i="5"/>
  <c r="DF47" i="5" s="1"/>
  <c r="BD33" i="5"/>
  <c r="DG33" i="5" s="1"/>
  <c r="BC42" i="5"/>
  <c r="DF42" i="5" s="1"/>
  <c r="BD35" i="5"/>
  <c r="DG35" i="5" s="1"/>
  <c r="BD34" i="5"/>
  <c r="DG34" i="5" s="1"/>
  <c r="BB48" i="5"/>
  <c r="DE48" i="5" s="1"/>
  <c r="BB56" i="5"/>
  <c r="DE56" i="5" s="1"/>
  <c r="BC45" i="5"/>
  <c r="DF45" i="5" s="1"/>
  <c r="BC51" i="5"/>
  <c r="DF51" i="5" s="1"/>
  <c r="BC53" i="5"/>
  <c r="DF53" i="5" s="1"/>
  <c r="BC43" i="5"/>
  <c r="DF43" i="5" s="1"/>
  <c r="BC50" i="5"/>
  <c r="DF50" i="5" s="1"/>
  <c r="BC44" i="5"/>
  <c r="DF44" i="5" s="1"/>
  <c r="BC54" i="5"/>
  <c r="DF54" i="5" s="1"/>
  <c r="BC37" i="5"/>
  <c r="BC52" i="5"/>
  <c r="DF52" i="5" s="1"/>
  <c r="AM17" i="5" l="1"/>
  <c r="CP17" i="5" s="1"/>
  <c r="BD36" i="5"/>
  <c r="DG36" i="5" s="1"/>
  <c r="CY28" i="5"/>
  <c r="AW28" i="5"/>
  <c r="CY26" i="5"/>
  <c r="AW26" i="5"/>
  <c r="AW30" i="5"/>
  <c r="CY30" i="5"/>
  <c r="AL18" i="5"/>
  <c r="CO18" i="5" s="1"/>
  <c r="CY29" i="5"/>
  <c r="AW29" i="5"/>
  <c r="CY31" i="5"/>
  <c r="AW31" i="5"/>
  <c r="CY25" i="5"/>
  <c r="AW25" i="5"/>
  <c r="CY27" i="5"/>
  <c r="AW27" i="5"/>
  <c r="DE39" i="5"/>
  <c r="BC39" i="5"/>
  <c r="CW9" i="5"/>
  <c r="AU9" i="5"/>
  <c r="CX8" i="5"/>
  <c r="AV8" i="5"/>
  <c r="DM7" i="5"/>
  <c r="BK7" i="5"/>
  <c r="BD37" i="5"/>
  <c r="DG37" i="5" s="1"/>
  <c r="DF37" i="5"/>
  <c r="AG23" i="5"/>
  <c r="CJ23" i="5" s="1"/>
  <c r="J13" i="5"/>
  <c r="I13" i="5" s="1"/>
  <c r="AF24" i="5"/>
  <c r="CI24" i="5" s="1"/>
  <c r="AO16" i="5"/>
  <c r="CR16" i="5" s="1"/>
  <c r="AJ20" i="5"/>
  <c r="CM20" i="5" s="1"/>
  <c r="AN17" i="5"/>
  <c r="CQ17" i="5" s="1"/>
  <c r="AI21" i="5"/>
  <c r="CL21" i="5" s="1"/>
  <c r="AK19" i="5"/>
  <c r="AU10" i="5"/>
  <c r="CX10" i="5" s="1"/>
  <c r="AP15" i="5"/>
  <c r="CS15" i="5" s="1"/>
  <c r="AT11" i="5"/>
  <c r="CW11" i="5" s="1"/>
  <c r="AS12" i="5"/>
  <c r="CV12" i="5" s="1"/>
  <c r="AQ14" i="5"/>
  <c r="CT14" i="5" s="1"/>
  <c r="AR13" i="5"/>
  <c r="CU13" i="5" s="1"/>
  <c r="AH22" i="5"/>
  <c r="CK22" i="5" s="1"/>
  <c r="BE36" i="5"/>
  <c r="DH36" i="5" s="1"/>
  <c r="BD52" i="5"/>
  <c r="DG52" i="5" s="1"/>
  <c r="BE37" i="5"/>
  <c r="DH37" i="5" s="1"/>
  <c r="BD54" i="5"/>
  <c r="DG54" i="5" s="1"/>
  <c r="BD53" i="5"/>
  <c r="DG53" i="5" s="1"/>
  <c r="BD45" i="5"/>
  <c r="DG45" i="5" s="1"/>
  <c r="BD38" i="5"/>
  <c r="BD43" i="5"/>
  <c r="DG43" i="5" s="1"/>
  <c r="BD51" i="5"/>
  <c r="DG51" i="5" s="1"/>
  <c r="BC48" i="5"/>
  <c r="DF48" i="5" s="1"/>
  <c r="BE35" i="5"/>
  <c r="DH35" i="5" s="1"/>
  <c r="BE33" i="5"/>
  <c r="DH33" i="5" s="1"/>
  <c r="BD47" i="5"/>
  <c r="DG47" i="5" s="1"/>
  <c r="BD49" i="5"/>
  <c r="DG49" i="5" s="1"/>
  <c r="BD55" i="5"/>
  <c r="DG55" i="5" s="1"/>
  <c r="BC40" i="5"/>
  <c r="DF40" i="5" s="1"/>
  <c r="BD41" i="5"/>
  <c r="DG41" i="5" s="1"/>
  <c r="BD32" i="5"/>
  <c r="DG32" i="5" s="1"/>
  <c r="BD44" i="5"/>
  <c r="DG44" i="5" s="1"/>
  <c r="BD50" i="5"/>
  <c r="DG50" i="5" s="1"/>
  <c r="BC56" i="5"/>
  <c r="DF56" i="5" s="1"/>
  <c r="BE34" i="5"/>
  <c r="DH34" i="5" s="1"/>
  <c r="BD42" i="5"/>
  <c r="DG42" i="5" s="1"/>
  <c r="BD46" i="5"/>
  <c r="DG46" i="5" s="1"/>
  <c r="AM18" i="5" l="1"/>
  <c r="CP18" i="5" s="1"/>
  <c r="CZ26" i="5"/>
  <c r="AX26" i="5"/>
  <c r="CZ27" i="5"/>
  <c r="AX27" i="5"/>
  <c r="AX31" i="5"/>
  <c r="CZ31" i="5"/>
  <c r="CZ28" i="5"/>
  <c r="AX28" i="5"/>
  <c r="DF39" i="5"/>
  <c r="BD39" i="5"/>
  <c r="CZ25" i="5"/>
  <c r="AX25" i="5"/>
  <c r="CZ29" i="5"/>
  <c r="AX29" i="5"/>
  <c r="CZ30" i="5"/>
  <c r="AX30" i="5"/>
  <c r="BE38" i="5"/>
  <c r="DH38" i="5" s="1"/>
  <c r="DG38" i="5"/>
  <c r="DN7" i="5"/>
  <c r="BL7" i="5"/>
  <c r="AL19" i="5"/>
  <c r="CO19" i="5" s="1"/>
  <c r="CN19" i="5"/>
  <c r="CY8" i="5"/>
  <c r="AW8" i="5"/>
  <c r="CX9" i="5"/>
  <c r="AV9" i="5"/>
  <c r="AU11" i="5"/>
  <c r="CX11" i="5" s="1"/>
  <c r="AO17" i="5"/>
  <c r="CR17" i="5" s="1"/>
  <c r="AI22" i="5"/>
  <c r="CL22" i="5" s="1"/>
  <c r="AQ15" i="5"/>
  <c r="CT15" i="5" s="1"/>
  <c r="AP16" i="5"/>
  <c r="CS16" i="5" s="1"/>
  <c r="AT12" i="5"/>
  <c r="CW12" i="5" s="1"/>
  <c r="AV10" i="5"/>
  <c r="CY10" i="5" s="1"/>
  <c r="AJ21" i="5"/>
  <c r="CM21" i="5" s="1"/>
  <c r="AK20" i="5"/>
  <c r="CN20" i="5" s="1"/>
  <c r="AR14" i="5"/>
  <c r="CU14" i="5" s="1"/>
  <c r="J14" i="5"/>
  <c r="I14" i="5" s="1"/>
  <c r="AG24" i="5"/>
  <c r="CJ24" i="5" s="1"/>
  <c r="AS13" i="5"/>
  <c r="CV13" i="5" s="1"/>
  <c r="AN18" i="5"/>
  <c r="CQ18" i="5" s="1"/>
  <c r="AH23" i="5"/>
  <c r="CK23" i="5" s="1"/>
  <c r="BE49" i="5"/>
  <c r="DH49" i="5" s="1"/>
  <c r="BF34" i="5"/>
  <c r="DI34" i="5" s="1"/>
  <c r="BE41" i="5"/>
  <c r="DH41" i="5" s="1"/>
  <c r="BE55" i="5"/>
  <c r="DH55" i="5" s="1"/>
  <c r="BE47" i="5"/>
  <c r="DH47" i="5" s="1"/>
  <c r="BD48" i="5"/>
  <c r="DG48" i="5" s="1"/>
  <c r="BE45" i="5"/>
  <c r="DH45" i="5" s="1"/>
  <c r="BE42" i="5"/>
  <c r="DH42" i="5" s="1"/>
  <c r="BE46" i="5"/>
  <c r="DH46" i="5" s="1"/>
  <c r="BE50" i="5"/>
  <c r="DH50" i="5" s="1"/>
  <c r="BE44" i="5"/>
  <c r="DH44" i="5" s="1"/>
  <c r="BE51" i="5"/>
  <c r="DH51" i="5" s="1"/>
  <c r="BE54" i="5"/>
  <c r="DH54" i="5" s="1"/>
  <c r="BE52" i="5"/>
  <c r="DH52" i="5" s="1"/>
  <c r="BD56" i="5"/>
  <c r="DG56" i="5" s="1"/>
  <c r="BE32" i="5"/>
  <c r="DH32" i="5" s="1"/>
  <c r="BD40" i="5"/>
  <c r="DG40" i="5" s="1"/>
  <c r="BF33" i="5"/>
  <c r="DI33" i="5" s="1"/>
  <c r="BF35" i="5"/>
  <c r="DI35" i="5" s="1"/>
  <c r="BF38" i="5"/>
  <c r="DI38" i="5" s="1"/>
  <c r="BE43" i="5"/>
  <c r="DH43" i="5" s="1"/>
  <c r="BE53" i="5"/>
  <c r="DH53" i="5" s="1"/>
  <c r="BF37" i="5"/>
  <c r="DI37" i="5" s="1"/>
  <c r="BF36" i="5"/>
  <c r="DI36" i="5" s="1"/>
  <c r="DA30" i="5" l="1"/>
  <c r="AY30" i="5"/>
  <c r="DA25" i="5"/>
  <c r="AY25" i="5"/>
  <c r="DA28" i="5"/>
  <c r="AY28" i="5"/>
  <c r="DA27" i="5"/>
  <c r="AY27" i="5"/>
  <c r="AM19" i="5"/>
  <c r="CP19" i="5" s="1"/>
  <c r="DA29" i="5"/>
  <c r="AY29" i="5"/>
  <c r="DG39" i="5"/>
  <c r="BE39" i="5"/>
  <c r="DA26" i="5"/>
  <c r="AY26" i="5"/>
  <c r="DA31" i="5"/>
  <c r="AY31" i="5"/>
  <c r="CZ8" i="5"/>
  <c r="AX8" i="5"/>
  <c r="DO7" i="5"/>
  <c r="BM7" i="5"/>
  <c r="CY9" i="5"/>
  <c r="AW9" i="5"/>
  <c r="AO18" i="5"/>
  <c r="CR18" i="5" s="1"/>
  <c r="AQ16" i="5"/>
  <c r="CT16" i="5" s="1"/>
  <c r="AR15" i="5"/>
  <c r="CU15" i="5" s="1"/>
  <c r="AL20" i="5"/>
  <c r="AW10" i="5"/>
  <c r="CZ10" i="5" s="1"/>
  <c r="AP17" i="5"/>
  <c r="CS17" i="5" s="1"/>
  <c r="AT13" i="5"/>
  <c r="CW13" i="5" s="1"/>
  <c r="AK21" i="5"/>
  <c r="CN21" i="5" s="1"/>
  <c r="AJ22" i="5"/>
  <c r="CM22" i="5" s="1"/>
  <c r="AV11" i="5"/>
  <c r="CY11" i="5" s="1"/>
  <c r="AI23" i="5"/>
  <c r="CL23" i="5" s="1"/>
  <c r="J15" i="5"/>
  <c r="I15" i="5" s="1"/>
  <c r="AH24" i="5"/>
  <c r="CK24" i="5" s="1"/>
  <c r="AS14" i="5"/>
  <c r="CV14" i="5" s="1"/>
  <c r="AU12" i="5"/>
  <c r="CX12" i="5" s="1"/>
  <c r="BF43" i="5"/>
  <c r="DI43" i="5" s="1"/>
  <c r="BF46" i="5"/>
  <c r="DI46" i="5" s="1"/>
  <c r="BF47" i="5"/>
  <c r="DI47" i="5" s="1"/>
  <c r="BF49" i="5"/>
  <c r="DI49" i="5" s="1"/>
  <c r="BG36" i="5"/>
  <c r="DJ36" i="5" s="1"/>
  <c r="BG38" i="5"/>
  <c r="DJ38" i="5" s="1"/>
  <c r="BG37" i="5"/>
  <c r="DJ37" i="5" s="1"/>
  <c r="BG35" i="5"/>
  <c r="DJ35" i="5" s="1"/>
  <c r="BE40" i="5"/>
  <c r="DH40" i="5" s="1"/>
  <c r="BE56" i="5"/>
  <c r="DH56" i="5" s="1"/>
  <c r="BF54" i="5"/>
  <c r="DI54" i="5" s="1"/>
  <c r="BF45" i="5"/>
  <c r="DI45" i="5" s="1"/>
  <c r="BF41" i="5"/>
  <c r="DI41" i="5" s="1"/>
  <c r="BF52" i="5"/>
  <c r="DI52" i="5" s="1"/>
  <c r="BF51" i="5"/>
  <c r="DI51" i="5" s="1"/>
  <c r="BF44" i="5"/>
  <c r="DI44" i="5" s="1"/>
  <c r="BF50" i="5"/>
  <c r="DI50" i="5" s="1"/>
  <c r="BF53" i="5"/>
  <c r="DI53" i="5" s="1"/>
  <c r="BG33" i="5"/>
  <c r="DJ33" i="5" s="1"/>
  <c r="BF32" i="5"/>
  <c r="DI32" i="5" s="1"/>
  <c r="BF42" i="5"/>
  <c r="DI42" i="5" s="1"/>
  <c r="BE48" i="5"/>
  <c r="DH48" i="5" s="1"/>
  <c r="BF55" i="5"/>
  <c r="DI55" i="5" s="1"/>
  <c r="BG34" i="5"/>
  <c r="DJ34" i="5" s="1"/>
  <c r="AN19" i="5" l="1"/>
  <c r="CQ19" i="5" s="1"/>
  <c r="DB27" i="5"/>
  <c r="AZ27" i="5"/>
  <c r="DB25" i="5"/>
  <c r="AZ25" i="5"/>
  <c r="DB26" i="5"/>
  <c r="AZ26" i="5"/>
  <c r="DB29" i="5"/>
  <c r="AZ29" i="5"/>
  <c r="DB28" i="5"/>
  <c r="AZ28" i="5"/>
  <c r="DB30" i="5"/>
  <c r="AZ30" i="5"/>
  <c r="DB31" i="5"/>
  <c r="AZ31" i="5"/>
  <c r="DH39" i="5"/>
  <c r="BF39" i="5"/>
  <c r="DP7" i="5"/>
  <c r="BN7" i="5"/>
  <c r="AM20" i="5"/>
  <c r="CP20" i="5" s="1"/>
  <c r="CO20" i="5"/>
  <c r="CZ9" i="5"/>
  <c r="AX9" i="5"/>
  <c r="DA8" i="5"/>
  <c r="AY8" i="5"/>
  <c r="AJ23" i="5"/>
  <c r="CM23" i="5" s="1"/>
  <c r="AK22" i="5"/>
  <c r="CN22" i="5" s="1"/>
  <c r="AL21" i="5"/>
  <c r="CO21" i="5" s="1"/>
  <c r="AQ17" i="5"/>
  <c r="CT17" i="5" s="1"/>
  <c r="AR16" i="5"/>
  <c r="CU16" i="5" s="1"/>
  <c r="AT14" i="5"/>
  <c r="CW14" i="5" s="1"/>
  <c r="J16" i="5"/>
  <c r="I16" i="5" s="1"/>
  <c r="AI24" i="5"/>
  <c r="CL24" i="5" s="1"/>
  <c r="AW11" i="5"/>
  <c r="CZ11" i="5" s="1"/>
  <c r="AU13" i="5"/>
  <c r="CX13" i="5" s="1"/>
  <c r="AX10" i="5"/>
  <c r="DA10" i="5" s="1"/>
  <c r="AV12" i="5"/>
  <c r="CY12" i="5" s="1"/>
  <c r="AS15" i="5"/>
  <c r="CV15" i="5" s="1"/>
  <c r="AP18" i="5"/>
  <c r="CS18" i="5" s="1"/>
  <c r="BG41" i="5"/>
  <c r="BF40" i="5"/>
  <c r="BG49" i="5"/>
  <c r="DJ49" i="5" s="1"/>
  <c r="BG43" i="5"/>
  <c r="DJ43" i="5" s="1"/>
  <c r="BG32" i="5"/>
  <c r="DJ32" i="5" s="1"/>
  <c r="BH34" i="5"/>
  <c r="DK34" i="5" s="1"/>
  <c r="BG50" i="5"/>
  <c r="DJ50" i="5" s="1"/>
  <c r="BG52" i="5"/>
  <c r="DJ52" i="5" s="1"/>
  <c r="BH38" i="5"/>
  <c r="DK38" i="5" s="1"/>
  <c r="BG46" i="5"/>
  <c r="DJ46" i="5" s="1"/>
  <c r="BF48" i="5"/>
  <c r="DI48" i="5" s="1"/>
  <c r="BH33" i="5"/>
  <c r="DK33" i="5" s="1"/>
  <c r="BG53" i="5"/>
  <c r="DJ53" i="5" s="1"/>
  <c r="BG45" i="5"/>
  <c r="DJ45" i="5" s="1"/>
  <c r="BG54" i="5"/>
  <c r="DJ54" i="5" s="1"/>
  <c r="BF56" i="5"/>
  <c r="DI56" i="5" s="1"/>
  <c r="BH37" i="5"/>
  <c r="DK37" i="5" s="1"/>
  <c r="BG47" i="5"/>
  <c r="DJ47" i="5" s="1"/>
  <c r="BG55" i="5"/>
  <c r="DJ55" i="5" s="1"/>
  <c r="BG42" i="5"/>
  <c r="DJ42" i="5" s="1"/>
  <c r="BG44" i="5"/>
  <c r="DJ44" i="5" s="1"/>
  <c r="BG51" i="5"/>
  <c r="DJ51" i="5" s="1"/>
  <c r="BH35" i="5"/>
  <c r="DK35" i="5" s="1"/>
  <c r="BH36" i="5"/>
  <c r="DK36" i="5" s="1"/>
  <c r="AO19" i="5" l="1"/>
  <c r="CR19" i="5" s="1"/>
  <c r="AN20" i="5"/>
  <c r="CQ20" i="5" s="1"/>
  <c r="DI39" i="5"/>
  <c r="BG39" i="5"/>
  <c r="DC30" i="5"/>
  <c r="BA30" i="5"/>
  <c r="DC29" i="5"/>
  <c r="BA29" i="5"/>
  <c r="DC25" i="5"/>
  <c r="BA25" i="5"/>
  <c r="DC31" i="5"/>
  <c r="BA31" i="5"/>
  <c r="DC28" i="5"/>
  <c r="BA28" i="5"/>
  <c r="DC26" i="5"/>
  <c r="BA26" i="5"/>
  <c r="DC27" i="5"/>
  <c r="BA27" i="5"/>
  <c r="DB8" i="5"/>
  <c r="AZ8" i="5"/>
  <c r="BH41" i="5"/>
  <c r="DK41" i="5" s="1"/>
  <c r="DJ41" i="5"/>
  <c r="DA9" i="5"/>
  <c r="AY9" i="5"/>
  <c r="DQ7" i="5"/>
  <c r="BO7" i="5"/>
  <c r="BG40" i="5"/>
  <c r="DJ40" i="5" s="1"/>
  <c r="DI40" i="5"/>
  <c r="AY10" i="5"/>
  <c r="DB10" i="5" s="1"/>
  <c r="AS16" i="5"/>
  <c r="CV16" i="5" s="1"/>
  <c r="AO20" i="5"/>
  <c r="CR20" i="5" s="1"/>
  <c r="J17" i="5"/>
  <c r="I17" i="5" s="1"/>
  <c r="AJ24" i="5"/>
  <c r="CM24" i="5" s="1"/>
  <c r="AM21" i="5"/>
  <c r="AT15" i="5"/>
  <c r="CW15" i="5" s="1"/>
  <c r="AW12" i="5"/>
  <c r="CZ12" i="5" s="1"/>
  <c r="AV13" i="5"/>
  <c r="CY13" i="5" s="1"/>
  <c r="AX11" i="5"/>
  <c r="DA11" i="5" s="1"/>
  <c r="AK23" i="5"/>
  <c r="CN23" i="5" s="1"/>
  <c r="AQ18" i="5"/>
  <c r="CT18" i="5" s="1"/>
  <c r="AP19" i="5"/>
  <c r="CS19" i="5" s="1"/>
  <c r="AL22" i="5"/>
  <c r="CO22" i="5" s="1"/>
  <c r="AU14" i="5"/>
  <c r="CX14" i="5" s="1"/>
  <c r="AR17" i="5"/>
  <c r="CU17" i="5" s="1"/>
  <c r="BH44" i="5"/>
  <c r="DK44" i="5" s="1"/>
  <c r="BI36" i="5"/>
  <c r="DL36" i="5" s="1"/>
  <c r="BH55" i="5"/>
  <c r="DK55" i="5" s="1"/>
  <c r="BI37" i="5"/>
  <c r="DL37" i="5" s="1"/>
  <c r="BG56" i="5"/>
  <c r="DJ56" i="5" s="1"/>
  <c r="BH45" i="5"/>
  <c r="DK45" i="5" s="1"/>
  <c r="BI33" i="5"/>
  <c r="DL33" i="5" s="1"/>
  <c r="BI38" i="5"/>
  <c r="DL38" i="5" s="1"/>
  <c r="BI34" i="5"/>
  <c r="DL34" i="5" s="1"/>
  <c r="BI35" i="5"/>
  <c r="DL35" i="5" s="1"/>
  <c r="BH51" i="5"/>
  <c r="DK51" i="5" s="1"/>
  <c r="BH47" i="5"/>
  <c r="DK47" i="5" s="1"/>
  <c r="BG48" i="5"/>
  <c r="DJ48" i="5" s="1"/>
  <c r="BH46" i="5"/>
  <c r="DK46" i="5" s="1"/>
  <c r="BH50" i="5"/>
  <c r="DK50" i="5" s="1"/>
  <c r="BH49" i="5"/>
  <c r="DK49" i="5" s="1"/>
  <c r="BH42" i="5"/>
  <c r="BH54" i="5"/>
  <c r="DK54" i="5" s="1"/>
  <c r="BH53" i="5"/>
  <c r="DK53" i="5" s="1"/>
  <c r="BH32" i="5"/>
  <c r="DK32" i="5" s="1"/>
  <c r="BH52" i="5"/>
  <c r="DK52" i="5" s="1"/>
  <c r="BH43" i="5"/>
  <c r="DK43" i="5" s="1"/>
  <c r="BH40" i="5" l="1"/>
  <c r="DK40" i="5" s="1"/>
  <c r="BI41" i="5"/>
  <c r="DL41" i="5" s="1"/>
  <c r="DD27" i="5"/>
  <c r="BB27" i="5"/>
  <c r="DD28" i="5"/>
  <c r="BB28" i="5"/>
  <c r="DD25" i="5"/>
  <c r="BB25" i="5"/>
  <c r="DD30" i="5"/>
  <c r="BB30" i="5"/>
  <c r="DD26" i="5"/>
  <c r="BB26" i="5"/>
  <c r="DD31" i="5"/>
  <c r="BB31" i="5"/>
  <c r="DD29" i="5"/>
  <c r="BB29" i="5"/>
  <c r="DJ39" i="5"/>
  <c r="BH39" i="5"/>
  <c r="AN21" i="5"/>
  <c r="CQ21" i="5" s="1"/>
  <c r="CP21" i="5"/>
  <c r="DR7" i="5"/>
  <c r="BP7" i="5"/>
  <c r="DB9" i="5"/>
  <c r="AZ9" i="5"/>
  <c r="DC8" i="5"/>
  <c r="BA8" i="5"/>
  <c r="BI42" i="5"/>
  <c r="DL42" i="5" s="1"/>
  <c r="DK42" i="5"/>
  <c r="AQ19" i="5"/>
  <c r="CT19" i="5" s="1"/>
  <c r="AU15" i="5"/>
  <c r="CX15" i="5" s="1"/>
  <c r="AT16" i="5"/>
  <c r="CW16" i="5" s="1"/>
  <c r="AW13" i="5"/>
  <c r="CZ13" i="5" s="1"/>
  <c r="AS17" i="5"/>
  <c r="CV17" i="5" s="1"/>
  <c r="AM22" i="5"/>
  <c r="CP22" i="5" s="1"/>
  <c r="AR18" i="5"/>
  <c r="CU18" i="5" s="1"/>
  <c r="AY11" i="5"/>
  <c r="DB11" i="5" s="1"/>
  <c r="AX12" i="5"/>
  <c r="DA12" i="5" s="1"/>
  <c r="AP20" i="5"/>
  <c r="CS20" i="5" s="1"/>
  <c r="AZ10" i="5"/>
  <c r="DC10" i="5" s="1"/>
  <c r="AV14" i="5"/>
  <c r="CY14" i="5" s="1"/>
  <c r="AL23" i="5"/>
  <c r="CO23" i="5" s="1"/>
  <c r="AK24" i="5"/>
  <c r="CN24" i="5" s="1"/>
  <c r="J18" i="5"/>
  <c r="I18" i="5" s="1"/>
  <c r="BI40" i="5"/>
  <c r="DL40" i="5" s="1"/>
  <c r="BH56" i="5"/>
  <c r="DK56" i="5" s="1"/>
  <c r="BI55" i="5"/>
  <c r="DL55" i="5" s="1"/>
  <c r="BI44" i="5"/>
  <c r="DL44" i="5" s="1"/>
  <c r="BI54" i="5"/>
  <c r="DL54" i="5" s="1"/>
  <c r="BI49" i="5"/>
  <c r="DL49" i="5" s="1"/>
  <c r="BI43" i="5"/>
  <c r="BI52" i="5"/>
  <c r="DL52" i="5" s="1"/>
  <c r="BI32" i="5"/>
  <c r="DL32" i="5" s="1"/>
  <c r="BI53" i="5"/>
  <c r="DL53" i="5" s="1"/>
  <c r="BI47" i="5"/>
  <c r="DL47" i="5" s="1"/>
  <c r="BI51" i="5"/>
  <c r="DL51" i="5" s="1"/>
  <c r="BJ35" i="5"/>
  <c r="DM35" i="5" s="1"/>
  <c r="BJ34" i="5"/>
  <c r="DM34" i="5" s="1"/>
  <c r="BJ38" i="5"/>
  <c r="DM38" i="5" s="1"/>
  <c r="BJ33" i="5"/>
  <c r="DM33" i="5" s="1"/>
  <c r="BI45" i="5"/>
  <c r="DL45" i="5" s="1"/>
  <c r="BJ37" i="5"/>
  <c r="DM37" i="5" s="1"/>
  <c r="BJ42" i="5"/>
  <c r="DM42" i="5" s="1"/>
  <c r="BI50" i="5"/>
  <c r="DL50" i="5" s="1"/>
  <c r="BI46" i="5"/>
  <c r="DL46" i="5" s="1"/>
  <c r="BH48" i="5"/>
  <c r="DK48" i="5" s="1"/>
  <c r="BJ36" i="5"/>
  <c r="DM36" i="5" s="1"/>
  <c r="AO21" i="5" l="1"/>
  <c r="CR21" i="5" s="1"/>
  <c r="BJ41" i="5"/>
  <c r="DM41" i="5" s="1"/>
  <c r="DK39" i="5"/>
  <c r="BI39" i="5"/>
  <c r="DE31" i="5"/>
  <c r="BC31" i="5"/>
  <c r="DE30" i="5"/>
  <c r="BC30" i="5"/>
  <c r="DE28" i="5"/>
  <c r="BC28" i="5"/>
  <c r="DE29" i="5"/>
  <c r="BC29" i="5"/>
  <c r="DE26" i="5"/>
  <c r="BC26" i="5"/>
  <c r="DE25" i="5"/>
  <c r="BC25" i="5"/>
  <c r="DE27" i="5"/>
  <c r="BC27" i="5"/>
  <c r="DD8" i="5"/>
  <c r="BB8" i="5"/>
  <c r="DS7" i="5"/>
  <c r="BQ7" i="5"/>
  <c r="DC9" i="5"/>
  <c r="BA9" i="5"/>
  <c r="BJ43" i="5"/>
  <c r="DM43" i="5" s="1"/>
  <c r="DL43" i="5"/>
  <c r="AQ20" i="5"/>
  <c r="CT20" i="5" s="1"/>
  <c r="AY12" i="5"/>
  <c r="DB12" i="5" s="1"/>
  <c r="AS18" i="5"/>
  <c r="CV18" i="5" s="1"/>
  <c r="AT17" i="5"/>
  <c r="CW17" i="5" s="1"/>
  <c r="AL24" i="5"/>
  <c r="CO24" i="5" s="1"/>
  <c r="J19" i="5"/>
  <c r="I19" i="5" s="1"/>
  <c r="AW14" i="5"/>
  <c r="CZ14" i="5" s="1"/>
  <c r="AU16" i="5"/>
  <c r="CX16" i="5" s="1"/>
  <c r="AR19" i="5"/>
  <c r="CU19" i="5" s="1"/>
  <c r="AM23" i="5"/>
  <c r="CP23" i="5" s="1"/>
  <c r="BA10" i="5"/>
  <c r="DD10" i="5" s="1"/>
  <c r="AZ11" i="5"/>
  <c r="DC11" i="5" s="1"/>
  <c r="AN22" i="5"/>
  <c r="AX13" i="5"/>
  <c r="DA13" i="5" s="1"/>
  <c r="AV15" i="5"/>
  <c r="CY15" i="5" s="1"/>
  <c r="AP21" i="5"/>
  <c r="CS21" i="5" s="1"/>
  <c r="BJ46" i="5"/>
  <c r="DM46" i="5" s="1"/>
  <c r="BJ47" i="5"/>
  <c r="DM47" i="5" s="1"/>
  <c r="BJ52" i="5"/>
  <c r="DM52" i="5" s="1"/>
  <c r="BJ49" i="5"/>
  <c r="DM49" i="5" s="1"/>
  <c r="BI56" i="5"/>
  <c r="DL56" i="5" s="1"/>
  <c r="BJ40" i="5"/>
  <c r="DM40" i="5" s="1"/>
  <c r="BK42" i="5"/>
  <c r="DN42" i="5" s="1"/>
  <c r="BJ45" i="5"/>
  <c r="DM45" i="5" s="1"/>
  <c r="BK38" i="5"/>
  <c r="DN38" i="5" s="1"/>
  <c r="BJ32" i="5"/>
  <c r="DM32" i="5" s="1"/>
  <c r="BJ54" i="5"/>
  <c r="DM54" i="5" s="1"/>
  <c r="BJ44" i="5"/>
  <c r="BK36" i="5"/>
  <c r="DN36" i="5" s="1"/>
  <c r="BI48" i="5"/>
  <c r="DL48" i="5" s="1"/>
  <c r="BJ50" i="5"/>
  <c r="DM50" i="5" s="1"/>
  <c r="BJ51" i="5"/>
  <c r="DM51" i="5" s="1"/>
  <c r="BJ55" i="5"/>
  <c r="DM55" i="5" s="1"/>
  <c r="BK37" i="5"/>
  <c r="DN37" i="5" s="1"/>
  <c r="BK33" i="5"/>
  <c r="DN33" i="5" s="1"/>
  <c r="BK34" i="5"/>
  <c r="DN34" i="5" s="1"/>
  <c r="BK35" i="5"/>
  <c r="DN35" i="5" s="1"/>
  <c r="BJ53" i="5"/>
  <c r="DM53" i="5" s="1"/>
  <c r="BK41" i="5" l="1"/>
  <c r="DN41" i="5" s="1"/>
  <c r="BK43" i="5"/>
  <c r="DN43" i="5" s="1"/>
  <c r="DF27" i="5"/>
  <c r="BD27" i="5"/>
  <c r="DF26" i="5"/>
  <c r="BD26" i="5"/>
  <c r="DF28" i="5"/>
  <c r="BD28" i="5"/>
  <c r="DF31" i="5"/>
  <c r="BD31" i="5"/>
  <c r="DF25" i="5"/>
  <c r="BD25" i="5"/>
  <c r="DF29" i="5"/>
  <c r="BD29" i="5"/>
  <c r="DF30" i="5"/>
  <c r="BD30" i="5"/>
  <c r="DL39" i="5"/>
  <c r="BJ39" i="5"/>
  <c r="BK44" i="5"/>
  <c r="DN44" i="5" s="1"/>
  <c r="DM44" i="5"/>
  <c r="DT7" i="5"/>
  <c r="BR7" i="5"/>
  <c r="DD9" i="5"/>
  <c r="BB9" i="5"/>
  <c r="DE8" i="5"/>
  <c r="BC8" i="5"/>
  <c r="AO22" i="5"/>
  <c r="CR22" i="5" s="1"/>
  <c r="CQ22" i="5"/>
  <c r="AS19" i="5"/>
  <c r="CV19" i="5" s="1"/>
  <c r="AW15" i="5"/>
  <c r="CZ15" i="5" s="1"/>
  <c r="BB10" i="5"/>
  <c r="DE10" i="5" s="1"/>
  <c r="AX14" i="5"/>
  <c r="DA14" i="5" s="1"/>
  <c r="AZ12" i="5"/>
  <c r="DC12" i="5" s="1"/>
  <c r="AQ21" i="5"/>
  <c r="CT21" i="5" s="1"/>
  <c r="BA11" i="5"/>
  <c r="DD11" i="5" s="1"/>
  <c r="AV16" i="5"/>
  <c r="CY16" i="5" s="1"/>
  <c r="AT18" i="5"/>
  <c r="CW18" i="5" s="1"/>
  <c r="AR20" i="5"/>
  <c r="CU20" i="5" s="1"/>
  <c r="AP22" i="5"/>
  <c r="CS22" i="5" s="1"/>
  <c r="AU17" i="5"/>
  <c r="CX17" i="5" s="1"/>
  <c r="AY13" i="5"/>
  <c r="DB13" i="5" s="1"/>
  <c r="AN23" i="5"/>
  <c r="CQ23" i="5" s="1"/>
  <c r="J20" i="5"/>
  <c r="I20" i="5" s="1"/>
  <c r="AM24" i="5"/>
  <c r="CP24" i="5" s="1"/>
  <c r="BK51" i="5"/>
  <c r="DN51" i="5" s="1"/>
  <c r="BK50" i="5"/>
  <c r="DN50" i="5" s="1"/>
  <c r="BK32" i="5"/>
  <c r="DN32" i="5" s="1"/>
  <c r="BL38" i="5"/>
  <c r="DO38" i="5" s="1"/>
  <c r="BL42" i="5"/>
  <c r="DO42" i="5" s="1"/>
  <c r="BK47" i="5"/>
  <c r="DN47" i="5" s="1"/>
  <c r="BL35" i="5"/>
  <c r="DO35" i="5" s="1"/>
  <c r="BL33" i="5"/>
  <c r="DO33" i="5" s="1"/>
  <c r="BL36" i="5"/>
  <c r="DO36" i="5" s="1"/>
  <c r="BK40" i="5"/>
  <c r="DN40" i="5" s="1"/>
  <c r="BJ56" i="5"/>
  <c r="DM56" i="5" s="1"/>
  <c r="BJ48" i="5"/>
  <c r="DM48" i="5" s="1"/>
  <c r="BK54" i="5"/>
  <c r="DN54" i="5" s="1"/>
  <c r="BK45" i="5"/>
  <c r="BK49" i="5"/>
  <c r="DN49" i="5" s="1"/>
  <c r="BK52" i="5"/>
  <c r="DN52" i="5" s="1"/>
  <c r="BK46" i="5"/>
  <c r="DN46" i="5" s="1"/>
  <c r="BK53" i="5"/>
  <c r="DN53" i="5" s="1"/>
  <c r="BL34" i="5"/>
  <c r="DO34" i="5" s="1"/>
  <c r="BL37" i="5"/>
  <c r="DO37" i="5" s="1"/>
  <c r="BK55" i="5"/>
  <c r="DN55" i="5" s="1"/>
  <c r="BL44" i="5" l="1"/>
  <c r="DO44" i="5" s="1"/>
  <c r="BL43" i="5"/>
  <c r="DO43" i="5" s="1"/>
  <c r="BL41" i="5"/>
  <c r="DO41" i="5" s="1"/>
  <c r="DM39" i="5"/>
  <c r="BK39" i="5"/>
  <c r="DG29" i="5"/>
  <c r="BE29" i="5"/>
  <c r="DG31" i="5"/>
  <c r="BE31" i="5"/>
  <c r="DG26" i="5"/>
  <c r="BE26" i="5"/>
  <c r="DG30" i="5"/>
  <c r="BE30" i="5"/>
  <c r="DG25" i="5"/>
  <c r="BE25" i="5"/>
  <c r="DG28" i="5"/>
  <c r="BE28" i="5"/>
  <c r="DG27" i="5"/>
  <c r="BE27" i="5"/>
  <c r="DF8" i="5"/>
  <c r="BD8" i="5"/>
  <c r="DU7" i="5"/>
  <c r="BS7" i="5"/>
  <c r="BL45" i="5"/>
  <c r="DO45" i="5" s="1"/>
  <c r="DN45" i="5"/>
  <c r="DE9" i="5"/>
  <c r="BC9" i="5"/>
  <c r="BA12" i="5"/>
  <c r="DD12" i="5" s="1"/>
  <c r="AZ13" i="5"/>
  <c r="DC13" i="5" s="1"/>
  <c r="AQ22" i="5"/>
  <c r="CT22" i="5" s="1"/>
  <c r="BB11" i="5"/>
  <c r="DE11" i="5" s="1"/>
  <c r="BC10" i="5"/>
  <c r="DF10" i="5" s="1"/>
  <c r="AO23" i="5"/>
  <c r="AV17" i="5"/>
  <c r="CY17" i="5" s="1"/>
  <c r="AW16" i="5"/>
  <c r="CZ16" i="5" s="1"/>
  <c r="AY14" i="5"/>
  <c r="DB14" i="5" s="1"/>
  <c r="AX15" i="5"/>
  <c r="DA15" i="5" s="1"/>
  <c r="AT19" i="5"/>
  <c r="CW19" i="5" s="1"/>
  <c r="J21" i="5"/>
  <c r="I21" i="5" s="1"/>
  <c r="AN24" i="5"/>
  <c r="CQ24" i="5" s="1"/>
  <c r="AU18" i="5"/>
  <c r="CX18" i="5" s="1"/>
  <c r="AS20" i="5"/>
  <c r="CV20" i="5" s="1"/>
  <c r="AR21" i="5"/>
  <c r="CU21" i="5" s="1"/>
  <c r="BL49" i="5"/>
  <c r="DO49" i="5" s="1"/>
  <c r="BK48" i="5"/>
  <c r="DN48" i="5" s="1"/>
  <c r="BM43" i="5"/>
  <c r="DP43" i="5" s="1"/>
  <c r="BL47" i="5"/>
  <c r="DO47" i="5" s="1"/>
  <c r="BM42" i="5"/>
  <c r="DP42" i="5" s="1"/>
  <c r="BL32" i="5"/>
  <c r="DO32" i="5" s="1"/>
  <c r="BM34" i="5"/>
  <c r="DP34" i="5" s="1"/>
  <c r="BL54" i="5"/>
  <c r="DO54" i="5" s="1"/>
  <c r="BL40" i="5"/>
  <c r="DO40" i="5" s="1"/>
  <c r="BM35" i="5"/>
  <c r="DP35" i="5" s="1"/>
  <c r="BL50" i="5"/>
  <c r="DO50" i="5" s="1"/>
  <c r="BM44" i="5"/>
  <c r="DP44" i="5" s="1"/>
  <c r="BL46" i="5"/>
  <c r="BL52" i="5"/>
  <c r="DO52" i="5" s="1"/>
  <c r="BM38" i="5"/>
  <c r="DP38" i="5" s="1"/>
  <c r="BL55" i="5"/>
  <c r="DO55" i="5" s="1"/>
  <c r="BM37" i="5"/>
  <c r="DP37" i="5" s="1"/>
  <c r="BL53" i="5"/>
  <c r="DO53" i="5" s="1"/>
  <c r="BK56" i="5"/>
  <c r="DN56" i="5" s="1"/>
  <c r="BM36" i="5"/>
  <c r="DP36" i="5" s="1"/>
  <c r="BM33" i="5"/>
  <c r="DP33" i="5" s="1"/>
  <c r="BL51" i="5"/>
  <c r="DO51" i="5" s="1"/>
  <c r="BM45" i="5" l="1"/>
  <c r="DP45" i="5" s="1"/>
  <c r="BM41" i="5"/>
  <c r="DP41" i="5" s="1"/>
  <c r="DH27" i="5"/>
  <c r="BF27" i="5"/>
  <c r="DH25" i="5"/>
  <c r="BF25" i="5"/>
  <c r="DH26" i="5"/>
  <c r="BF26" i="5"/>
  <c r="DH29" i="5"/>
  <c r="BF29" i="5"/>
  <c r="DH28" i="5"/>
  <c r="BF28" i="5"/>
  <c r="DH30" i="5"/>
  <c r="BF30" i="5"/>
  <c r="DH31" i="5"/>
  <c r="BF31" i="5"/>
  <c r="DN39" i="5"/>
  <c r="BL39" i="5"/>
  <c r="DF9" i="5"/>
  <c r="BD9" i="5"/>
  <c r="DV7" i="5"/>
  <c r="BT7" i="5"/>
  <c r="AP23" i="5"/>
  <c r="CS23" i="5" s="1"/>
  <c r="CR23" i="5"/>
  <c r="DG8" i="5"/>
  <c r="BE8" i="5"/>
  <c r="BM46" i="5"/>
  <c r="DP46" i="5" s="1"/>
  <c r="DO46" i="5"/>
  <c r="AV18" i="5"/>
  <c r="CY18" i="5" s="1"/>
  <c r="AR22" i="5"/>
  <c r="CU22" i="5" s="1"/>
  <c r="AU19" i="5"/>
  <c r="CX19" i="5" s="1"/>
  <c r="BD10" i="5"/>
  <c r="DG10" i="5" s="1"/>
  <c r="AT20" i="5"/>
  <c r="CW20" i="5" s="1"/>
  <c r="J22" i="5"/>
  <c r="I22" i="5" s="1"/>
  <c r="AO24" i="5"/>
  <c r="CR24" i="5" s="1"/>
  <c r="AY15" i="5"/>
  <c r="DB15" i="5" s="1"/>
  <c r="BC11" i="5"/>
  <c r="DF11" i="5" s="1"/>
  <c r="BB12" i="5"/>
  <c r="DE12" i="5" s="1"/>
  <c r="AS21" i="5"/>
  <c r="CV21" i="5" s="1"/>
  <c r="AZ14" i="5"/>
  <c r="DC14" i="5" s="1"/>
  <c r="AW17" i="5"/>
  <c r="CZ17" i="5" s="1"/>
  <c r="BA13" i="5"/>
  <c r="DD13" i="5" s="1"/>
  <c r="AX16" i="5"/>
  <c r="DA16" i="5" s="1"/>
  <c r="BN38" i="5"/>
  <c r="DQ38" i="5" s="1"/>
  <c r="BM52" i="5"/>
  <c r="DP52" i="5" s="1"/>
  <c r="BM50" i="5"/>
  <c r="DP50" i="5" s="1"/>
  <c r="BM32" i="5"/>
  <c r="DP32" i="5" s="1"/>
  <c r="BN36" i="5"/>
  <c r="DQ36" i="5" s="1"/>
  <c r="BN35" i="5"/>
  <c r="DQ35" i="5" s="1"/>
  <c r="BM40" i="5"/>
  <c r="DP40" i="5" s="1"/>
  <c r="BM54" i="5"/>
  <c r="DP54" i="5" s="1"/>
  <c r="BL48" i="5"/>
  <c r="DO48" i="5" s="1"/>
  <c r="BN37" i="5"/>
  <c r="DQ37" i="5" s="1"/>
  <c r="BN44" i="5"/>
  <c r="DQ44" i="5" s="1"/>
  <c r="BM51" i="5"/>
  <c r="DP51" i="5" s="1"/>
  <c r="BM53" i="5"/>
  <c r="DP53" i="5" s="1"/>
  <c r="BM55" i="5"/>
  <c r="DP55" i="5" s="1"/>
  <c r="BN42" i="5"/>
  <c r="DQ42" i="5" s="1"/>
  <c r="BN33" i="5"/>
  <c r="DQ33" i="5" s="1"/>
  <c r="BL56" i="5"/>
  <c r="DO56" i="5" s="1"/>
  <c r="BN34" i="5"/>
  <c r="DQ34" i="5" s="1"/>
  <c r="BM47" i="5"/>
  <c r="BN43" i="5"/>
  <c r="DQ43" i="5" s="1"/>
  <c r="BM49" i="5"/>
  <c r="DP49" i="5" s="1"/>
  <c r="BN46" i="5" l="1"/>
  <c r="DQ46" i="5" s="1"/>
  <c r="BN41" i="5"/>
  <c r="DQ41" i="5" s="1"/>
  <c r="BN45" i="5"/>
  <c r="DQ45" i="5" s="1"/>
  <c r="DO39" i="5"/>
  <c r="BM39" i="5"/>
  <c r="DI30" i="5"/>
  <c r="BG30" i="5"/>
  <c r="DI29" i="5"/>
  <c r="BG29" i="5"/>
  <c r="DI25" i="5"/>
  <c r="BG25" i="5"/>
  <c r="AQ23" i="5"/>
  <c r="CT23" i="5" s="1"/>
  <c r="DI31" i="5"/>
  <c r="BG31" i="5"/>
  <c r="DI28" i="5"/>
  <c r="BG28" i="5"/>
  <c r="DI26" i="5"/>
  <c r="BG26" i="5"/>
  <c r="DI27" i="5"/>
  <c r="BG27" i="5"/>
  <c r="BN47" i="5"/>
  <c r="DQ47" i="5" s="1"/>
  <c r="DP47" i="5"/>
  <c r="DH8" i="5"/>
  <c r="BF8" i="5"/>
  <c r="DW7" i="5"/>
  <c r="BU7" i="5"/>
  <c r="DG9" i="5"/>
  <c r="BE9" i="5"/>
  <c r="BC12" i="5"/>
  <c r="DF12" i="5" s="1"/>
  <c r="BB13" i="5"/>
  <c r="DE13" i="5" s="1"/>
  <c r="J23" i="5"/>
  <c r="I23" i="5" s="1"/>
  <c r="AP24" i="5"/>
  <c r="AS22" i="5"/>
  <c r="CV22" i="5" s="1"/>
  <c r="AY16" i="5"/>
  <c r="DB16" i="5" s="1"/>
  <c r="AX17" i="5"/>
  <c r="DA17" i="5" s="1"/>
  <c r="AT21" i="5"/>
  <c r="CW21" i="5" s="1"/>
  <c r="BD11" i="5"/>
  <c r="DG11" i="5" s="1"/>
  <c r="AZ15" i="5"/>
  <c r="DC15" i="5" s="1"/>
  <c r="AU20" i="5"/>
  <c r="CX20" i="5" s="1"/>
  <c r="AW18" i="5"/>
  <c r="CZ18" i="5" s="1"/>
  <c r="BA14" i="5"/>
  <c r="DD14" i="5" s="1"/>
  <c r="BE10" i="5"/>
  <c r="DH10" i="5" s="1"/>
  <c r="AV19" i="5"/>
  <c r="CY19" i="5" s="1"/>
  <c r="BO45" i="5"/>
  <c r="DR45" i="5" s="1"/>
  <c r="BN55" i="5"/>
  <c r="DQ55" i="5" s="1"/>
  <c r="BO43" i="5"/>
  <c r="DR43" i="5" s="1"/>
  <c r="BO33" i="5"/>
  <c r="DR33" i="5" s="1"/>
  <c r="BO46" i="5"/>
  <c r="DR46" i="5" s="1"/>
  <c r="BO37" i="5"/>
  <c r="DR37" i="5" s="1"/>
  <c r="BN54" i="5"/>
  <c r="DQ54" i="5" s="1"/>
  <c r="BO35" i="5"/>
  <c r="DR35" i="5" s="1"/>
  <c r="BO41" i="5"/>
  <c r="DR41" i="5" s="1"/>
  <c r="BO38" i="5"/>
  <c r="DR38" i="5" s="1"/>
  <c r="BN51" i="5"/>
  <c r="DQ51" i="5" s="1"/>
  <c r="BO34" i="5"/>
  <c r="DR34" i="5" s="1"/>
  <c r="BO42" i="5"/>
  <c r="DR42" i="5" s="1"/>
  <c r="BN53" i="5"/>
  <c r="DQ53" i="5" s="1"/>
  <c r="BN52" i="5"/>
  <c r="DQ52" i="5" s="1"/>
  <c r="BO44" i="5"/>
  <c r="DR44" i="5" s="1"/>
  <c r="BM48" i="5"/>
  <c r="DP48" i="5" s="1"/>
  <c r="BN50" i="5"/>
  <c r="DQ50" i="5" s="1"/>
  <c r="BN49" i="5"/>
  <c r="DQ49" i="5" s="1"/>
  <c r="BM56" i="5"/>
  <c r="DP56" i="5" s="1"/>
  <c r="BN40" i="5"/>
  <c r="DQ40" i="5" s="1"/>
  <c r="BO36" i="5"/>
  <c r="DR36" i="5" s="1"/>
  <c r="BN32" i="5"/>
  <c r="DQ32" i="5" s="1"/>
  <c r="BO47" i="5" l="1"/>
  <c r="DR47" i="5" s="1"/>
  <c r="AR23" i="5"/>
  <c r="CU23" i="5" s="1"/>
  <c r="DJ31" i="5"/>
  <c r="BH31" i="5"/>
  <c r="DJ29" i="5"/>
  <c r="BH29" i="5"/>
  <c r="DP39" i="5"/>
  <c r="BN39" i="5"/>
  <c r="DJ25" i="5"/>
  <c r="BH25" i="5"/>
  <c r="DJ30" i="5"/>
  <c r="BH30" i="5"/>
  <c r="DJ26" i="5"/>
  <c r="BH26" i="5"/>
  <c r="DJ27" i="5"/>
  <c r="BH27" i="5"/>
  <c r="DJ28" i="5"/>
  <c r="BH28" i="5"/>
  <c r="AQ24" i="5"/>
  <c r="CT24" i="5" s="1"/>
  <c r="CS24" i="5"/>
  <c r="J24" i="5" s="1"/>
  <c r="I24" i="5" s="1"/>
  <c r="DH9" i="5"/>
  <c r="BF9" i="5"/>
  <c r="DI8" i="5"/>
  <c r="BG8" i="5"/>
  <c r="DX7" i="5"/>
  <c r="BV7" i="5"/>
  <c r="DY7" i="5" s="1"/>
  <c r="AY17" i="5"/>
  <c r="DB17" i="5" s="1"/>
  <c r="AV20" i="5"/>
  <c r="CY20" i="5" s="1"/>
  <c r="BC13" i="5"/>
  <c r="DF13" i="5" s="1"/>
  <c r="BF10" i="5"/>
  <c r="DI10" i="5" s="1"/>
  <c r="BB14" i="5"/>
  <c r="DE14" i="5" s="1"/>
  <c r="BE11" i="5"/>
  <c r="DH11" i="5" s="1"/>
  <c r="AT22" i="5"/>
  <c r="CW22" i="5" s="1"/>
  <c r="AW19" i="5"/>
  <c r="CZ19" i="5" s="1"/>
  <c r="AS23" i="5"/>
  <c r="CV23" i="5" s="1"/>
  <c r="AX18" i="5"/>
  <c r="DA18" i="5" s="1"/>
  <c r="BA15" i="5"/>
  <c r="DD15" i="5" s="1"/>
  <c r="AZ16" i="5"/>
  <c r="DC16" i="5" s="1"/>
  <c r="J25" i="5"/>
  <c r="BD12" i="5"/>
  <c r="DG12" i="5" s="1"/>
  <c r="AU21" i="5"/>
  <c r="CX21" i="5" s="1"/>
  <c r="BP36" i="5"/>
  <c r="DS36" i="5" s="1"/>
  <c r="BO49" i="5"/>
  <c r="BP34" i="5"/>
  <c r="DS34" i="5" s="1"/>
  <c r="BP41" i="5"/>
  <c r="DS41" i="5" s="1"/>
  <c r="BP35" i="5"/>
  <c r="DS35" i="5" s="1"/>
  <c r="BP33" i="5"/>
  <c r="DS33" i="5" s="1"/>
  <c r="BO55" i="5"/>
  <c r="DR55" i="5" s="1"/>
  <c r="BP45" i="5"/>
  <c r="DS45" i="5" s="1"/>
  <c r="BN48" i="5"/>
  <c r="BP42" i="5"/>
  <c r="DS42" i="5" s="1"/>
  <c r="BO51" i="5"/>
  <c r="DR51" i="5" s="1"/>
  <c r="BP46" i="5"/>
  <c r="DS46" i="5" s="1"/>
  <c r="BN56" i="5"/>
  <c r="DQ56" i="5" s="1"/>
  <c r="BO32" i="5"/>
  <c r="DR32" i="5" s="1"/>
  <c r="BO40" i="5"/>
  <c r="DR40" i="5" s="1"/>
  <c r="BP47" i="5"/>
  <c r="DS47" i="5" s="1"/>
  <c r="BO52" i="5"/>
  <c r="DR52" i="5" s="1"/>
  <c r="BP38" i="5"/>
  <c r="DS38" i="5" s="1"/>
  <c r="BO54" i="5"/>
  <c r="DR54" i="5" s="1"/>
  <c r="BP37" i="5"/>
  <c r="DS37" i="5" s="1"/>
  <c r="BO50" i="5"/>
  <c r="DR50" i="5" s="1"/>
  <c r="BP44" i="5"/>
  <c r="DS44" i="5" s="1"/>
  <c r="BO53" i="5"/>
  <c r="DR53" i="5" s="1"/>
  <c r="BP43" i="5"/>
  <c r="DS43" i="5" s="1"/>
  <c r="AR24" i="5" l="1"/>
  <c r="CU24" i="5" s="1"/>
  <c r="DK28" i="5"/>
  <c r="BI28" i="5"/>
  <c r="DK26" i="5"/>
  <c r="BI26" i="5"/>
  <c r="DK25" i="5"/>
  <c r="BI25" i="5"/>
  <c r="DK29" i="5"/>
  <c r="BI29" i="5"/>
  <c r="DK27" i="5"/>
  <c r="BI27" i="5"/>
  <c r="DK30" i="5"/>
  <c r="BI30" i="5"/>
  <c r="DQ39" i="5"/>
  <c r="BO39" i="5"/>
  <c r="DK31" i="5"/>
  <c r="BI31" i="5"/>
  <c r="BO48" i="5"/>
  <c r="DR48" i="5" s="1"/>
  <c r="DQ48" i="5"/>
  <c r="DI9" i="5"/>
  <c r="BG9" i="5"/>
  <c r="BP49" i="5"/>
  <c r="DS49" i="5" s="1"/>
  <c r="DR49" i="5"/>
  <c r="DJ8" i="5"/>
  <c r="BH8" i="5"/>
  <c r="BE12" i="5"/>
  <c r="DH12" i="5" s="1"/>
  <c r="AY18" i="5"/>
  <c r="DB18" i="5" s="1"/>
  <c r="AX19" i="5"/>
  <c r="DA19" i="5" s="1"/>
  <c r="BF11" i="5"/>
  <c r="DI11" i="5" s="1"/>
  <c r="BG10" i="5"/>
  <c r="DJ10" i="5" s="1"/>
  <c r="BA16" i="5"/>
  <c r="DD16" i="5" s="1"/>
  <c r="AW20" i="5"/>
  <c r="CZ20" i="5" s="1"/>
  <c r="AV21" i="5"/>
  <c r="CY21" i="5" s="1"/>
  <c r="AS24" i="5"/>
  <c r="CV24" i="5" s="1"/>
  <c r="J26" i="5"/>
  <c r="BB15" i="5"/>
  <c r="DE15" i="5" s="1"/>
  <c r="AT23" i="5"/>
  <c r="CW23" i="5" s="1"/>
  <c r="AU22" i="5"/>
  <c r="CX22" i="5" s="1"/>
  <c r="BD13" i="5"/>
  <c r="DG13" i="5" s="1"/>
  <c r="BC14" i="5"/>
  <c r="DF14" i="5" s="1"/>
  <c r="AZ17" i="5"/>
  <c r="DC17" i="5" s="1"/>
  <c r="BP32" i="5"/>
  <c r="DS32" i="5" s="1"/>
  <c r="BP54" i="5"/>
  <c r="DS54" i="5" s="1"/>
  <c r="BQ38" i="5"/>
  <c r="DT38" i="5" s="1"/>
  <c r="BP40" i="5"/>
  <c r="DS40" i="5" s="1"/>
  <c r="BO56" i="5"/>
  <c r="DR56" i="5" s="1"/>
  <c r="BP48" i="5"/>
  <c r="DS48" i="5" s="1"/>
  <c r="BQ36" i="5"/>
  <c r="DT36" i="5" s="1"/>
  <c r="BQ37" i="5"/>
  <c r="DT37" i="5" s="1"/>
  <c r="BQ42" i="5"/>
  <c r="DT42" i="5" s="1"/>
  <c r="BQ43" i="5"/>
  <c r="DT43" i="5" s="1"/>
  <c r="BP50" i="5"/>
  <c r="BP52" i="5"/>
  <c r="DS52" i="5" s="1"/>
  <c r="BP51" i="5"/>
  <c r="DS51" i="5" s="1"/>
  <c r="BQ45" i="5"/>
  <c r="DT45" i="5" s="1"/>
  <c r="BQ33" i="5"/>
  <c r="DT33" i="5" s="1"/>
  <c r="BQ35" i="5"/>
  <c r="DT35" i="5" s="1"/>
  <c r="BP53" i="5"/>
  <c r="DS53" i="5" s="1"/>
  <c r="BQ44" i="5"/>
  <c r="DT44" i="5" s="1"/>
  <c r="BQ47" i="5"/>
  <c r="DT47" i="5" s="1"/>
  <c r="BQ46" i="5"/>
  <c r="DT46" i="5" s="1"/>
  <c r="BP55" i="5"/>
  <c r="DS55" i="5" s="1"/>
  <c r="BQ41" i="5"/>
  <c r="DT41" i="5" s="1"/>
  <c r="BQ34" i="5"/>
  <c r="DT34" i="5" s="1"/>
  <c r="BQ49" i="5" l="1"/>
  <c r="DT49" i="5" s="1"/>
  <c r="DL31" i="5"/>
  <c r="BJ31" i="5"/>
  <c r="DL30" i="5"/>
  <c r="BJ30" i="5"/>
  <c r="DL29" i="5"/>
  <c r="BJ29" i="5"/>
  <c r="DL26" i="5"/>
  <c r="BJ26" i="5"/>
  <c r="DR39" i="5"/>
  <c r="BP39" i="5"/>
  <c r="DL27" i="5"/>
  <c r="BJ27" i="5"/>
  <c r="DL25" i="5"/>
  <c r="BJ25" i="5"/>
  <c r="DL28" i="5"/>
  <c r="BJ28" i="5"/>
  <c r="DK8" i="5"/>
  <c r="BI8" i="5"/>
  <c r="DJ9" i="5"/>
  <c r="BH9" i="5"/>
  <c r="BQ50" i="5"/>
  <c r="DT50" i="5" s="1"/>
  <c r="DS50" i="5"/>
  <c r="BD14" i="5"/>
  <c r="DG14" i="5" s="1"/>
  <c r="AV22" i="5"/>
  <c r="CY22" i="5" s="1"/>
  <c r="AW21" i="5"/>
  <c r="CZ21" i="5" s="1"/>
  <c r="BG11" i="5"/>
  <c r="DJ11" i="5" s="1"/>
  <c r="BC15" i="5"/>
  <c r="DF15" i="5" s="1"/>
  <c r="BB16" i="5"/>
  <c r="DE16" i="5" s="1"/>
  <c r="AZ18" i="5"/>
  <c r="DC18" i="5" s="1"/>
  <c r="BA17" i="5"/>
  <c r="DD17" i="5" s="1"/>
  <c r="BE13" i="5"/>
  <c r="DH13" i="5" s="1"/>
  <c r="AU23" i="5"/>
  <c r="CX23" i="5" s="1"/>
  <c r="BH10" i="5"/>
  <c r="DK10" i="5" s="1"/>
  <c r="AY19" i="5"/>
  <c r="DB19" i="5" s="1"/>
  <c r="BF12" i="5"/>
  <c r="DI12" i="5" s="1"/>
  <c r="J27" i="5"/>
  <c r="AT24" i="5"/>
  <c r="CW24" i="5" s="1"/>
  <c r="AX20" i="5"/>
  <c r="DA20" i="5" s="1"/>
  <c r="BR36" i="5"/>
  <c r="DU36" i="5" s="1"/>
  <c r="BP56" i="5"/>
  <c r="DS56" i="5" s="1"/>
  <c r="BR34" i="5"/>
  <c r="DU34" i="5" s="1"/>
  <c r="BR35" i="5"/>
  <c r="DU35" i="5" s="1"/>
  <c r="BR45" i="5"/>
  <c r="DU45" i="5" s="1"/>
  <c r="BQ52" i="5"/>
  <c r="DT52" i="5" s="1"/>
  <c r="BR50" i="5"/>
  <c r="DU50" i="5" s="1"/>
  <c r="BR43" i="5"/>
  <c r="DU43" i="5" s="1"/>
  <c r="BR49" i="5"/>
  <c r="DU49" i="5" s="1"/>
  <c r="BQ48" i="5"/>
  <c r="DT48" i="5" s="1"/>
  <c r="BR46" i="5"/>
  <c r="DU46" i="5" s="1"/>
  <c r="BR42" i="5"/>
  <c r="DU42" i="5" s="1"/>
  <c r="BR38" i="5"/>
  <c r="DU38" i="5" s="1"/>
  <c r="BQ32" i="5"/>
  <c r="DT32" i="5" s="1"/>
  <c r="BR47" i="5"/>
  <c r="DU47" i="5" s="1"/>
  <c r="BR44" i="5"/>
  <c r="DU44" i="5" s="1"/>
  <c r="BQ51" i="5"/>
  <c r="BR37" i="5"/>
  <c r="DU37" i="5" s="1"/>
  <c r="BQ40" i="5"/>
  <c r="DT40" i="5" s="1"/>
  <c r="BQ54" i="5"/>
  <c r="DT54" i="5" s="1"/>
  <c r="BQ53" i="5"/>
  <c r="DT53" i="5" s="1"/>
  <c r="BR41" i="5"/>
  <c r="DU41" i="5" s="1"/>
  <c r="BQ55" i="5"/>
  <c r="DT55" i="5" s="1"/>
  <c r="BR33" i="5"/>
  <c r="DU33" i="5" s="1"/>
  <c r="DM28" i="5" l="1"/>
  <c r="BK28" i="5"/>
  <c r="DM27" i="5"/>
  <c r="BK27" i="5"/>
  <c r="DM26" i="5"/>
  <c r="BK26" i="5"/>
  <c r="DM30" i="5"/>
  <c r="BK30" i="5"/>
  <c r="DM25" i="5"/>
  <c r="BK25" i="5"/>
  <c r="DS39" i="5"/>
  <c r="BQ39" i="5"/>
  <c r="DM29" i="5"/>
  <c r="BK29" i="5"/>
  <c r="DM31" i="5"/>
  <c r="BK31" i="5"/>
  <c r="DK9" i="5"/>
  <c r="BI9" i="5"/>
  <c r="BR51" i="5"/>
  <c r="DU51" i="5" s="1"/>
  <c r="DT51" i="5"/>
  <c r="DL8" i="5"/>
  <c r="BJ8" i="5"/>
  <c r="BC16" i="5"/>
  <c r="DF16" i="5" s="1"/>
  <c r="AZ19" i="5"/>
  <c r="DC19" i="5" s="1"/>
  <c r="BB17" i="5"/>
  <c r="DE17" i="5" s="1"/>
  <c r="BH11" i="5"/>
  <c r="DK11" i="5" s="1"/>
  <c r="AY20" i="5"/>
  <c r="DB20" i="5" s="1"/>
  <c r="BG12" i="5"/>
  <c r="DJ12" i="5" s="1"/>
  <c r="BI10" i="5"/>
  <c r="DL10" i="5" s="1"/>
  <c r="BF13" i="5"/>
  <c r="DI13" i="5" s="1"/>
  <c r="BD15" i="5"/>
  <c r="DG15" i="5" s="1"/>
  <c r="AX21" i="5"/>
  <c r="DA21" i="5" s="1"/>
  <c r="BE14" i="5"/>
  <c r="DH14" i="5" s="1"/>
  <c r="J28" i="5"/>
  <c r="AU24" i="5"/>
  <c r="CX24" i="5" s="1"/>
  <c r="AV23" i="5"/>
  <c r="CY23" i="5" s="1"/>
  <c r="AW22" i="5"/>
  <c r="CZ22" i="5" s="1"/>
  <c r="BA18" i="5"/>
  <c r="DD18" i="5" s="1"/>
  <c r="BS33" i="5"/>
  <c r="DV33" i="5" s="1"/>
  <c r="BS51" i="5"/>
  <c r="DV51" i="5" s="1"/>
  <c r="BS47" i="5"/>
  <c r="DV47" i="5" s="1"/>
  <c r="BR32" i="5"/>
  <c r="DU32" i="5" s="1"/>
  <c r="BS38" i="5"/>
  <c r="DV38" i="5" s="1"/>
  <c r="BS35" i="5"/>
  <c r="DV35" i="5" s="1"/>
  <c r="BR53" i="5"/>
  <c r="DU53" i="5" s="1"/>
  <c r="BR54" i="5"/>
  <c r="DU54" i="5" s="1"/>
  <c r="BS43" i="5"/>
  <c r="DV43" i="5" s="1"/>
  <c r="BQ56" i="5"/>
  <c r="DT56" i="5" s="1"/>
  <c r="BR55" i="5"/>
  <c r="DU55" i="5" s="1"/>
  <c r="BR40" i="5"/>
  <c r="DU40" i="5" s="1"/>
  <c r="BS46" i="5"/>
  <c r="DV46" i="5" s="1"/>
  <c r="BR48" i="5"/>
  <c r="DU48" i="5" s="1"/>
  <c r="BS50" i="5"/>
  <c r="DV50" i="5" s="1"/>
  <c r="BS34" i="5"/>
  <c r="DV34" i="5" s="1"/>
  <c r="BS36" i="5"/>
  <c r="DV36" i="5" s="1"/>
  <c r="BS41" i="5"/>
  <c r="DV41" i="5" s="1"/>
  <c r="BS37" i="5"/>
  <c r="DV37" i="5" s="1"/>
  <c r="BS49" i="5"/>
  <c r="DV49" i="5" s="1"/>
  <c r="BR52" i="5"/>
  <c r="BS44" i="5"/>
  <c r="DV44" i="5" s="1"/>
  <c r="BS42" i="5"/>
  <c r="DV42" i="5" s="1"/>
  <c r="BS45" i="5"/>
  <c r="DV45" i="5" s="1"/>
  <c r="DN31" i="5" l="1"/>
  <c r="BL31" i="5"/>
  <c r="DT39" i="5"/>
  <c r="BR39" i="5"/>
  <c r="DN30" i="5"/>
  <c r="BL30" i="5"/>
  <c r="DN27" i="5"/>
  <c r="BL27" i="5"/>
  <c r="DN29" i="5"/>
  <c r="BL29" i="5"/>
  <c r="DN25" i="5"/>
  <c r="BL25" i="5"/>
  <c r="DN26" i="5"/>
  <c r="BL26" i="5"/>
  <c r="DN28" i="5"/>
  <c r="BL28" i="5"/>
  <c r="BS52" i="5"/>
  <c r="DV52" i="5" s="1"/>
  <c r="DU52" i="5"/>
  <c r="DM8" i="5"/>
  <c r="BK8" i="5"/>
  <c r="DL9" i="5"/>
  <c r="BJ9" i="5"/>
  <c r="AV24" i="5"/>
  <c r="CY24" i="5" s="1"/>
  <c r="J29" i="5"/>
  <c r="BH12" i="5"/>
  <c r="DK12" i="5" s="1"/>
  <c r="BI11" i="5"/>
  <c r="DL11" i="5" s="1"/>
  <c r="BA19" i="5"/>
  <c r="DD19" i="5" s="1"/>
  <c r="AY21" i="5"/>
  <c r="DB21" i="5" s="1"/>
  <c r="BG13" i="5"/>
  <c r="DJ13" i="5" s="1"/>
  <c r="AX22" i="5"/>
  <c r="DA22" i="5" s="1"/>
  <c r="AW23" i="5"/>
  <c r="CZ23" i="5" s="1"/>
  <c r="BF14" i="5"/>
  <c r="DI14" i="5" s="1"/>
  <c r="BE15" i="5"/>
  <c r="DH15" i="5" s="1"/>
  <c r="BJ10" i="5"/>
  <c r="DM10" i="5" s="1"/>
  <c r="AZ20" i="5"/>
  <c r="DC20" i="5" s="1"/>
  <c r="BD16" i="5"/>
  <c r="DG16" i="5" s="1"/>
  <c r="BB18" i="5"/>
  <c r="DE18" i="5" s="1"/>
  <c r="BC17" i="5"/>
  <c r="DF17" i="5" s="1"/>
  <c r="BT37" i="5"/>
  <c r="DW37" i="5" s="1"/>
  <c r="BT41" i="5"/>
  <c r="DW41" i="5" s="1"/>
  <c r="BT36" i="5"/>
  <c r="DW36" i="5" s="1"/>
  <c r="BS55" i="5"/>
  <c r="DV55" i="5" s="1"/>
  <c r="BS54" i="5"/>
  <c r="DV54" i="5" s="1"/>
  <c r="BS32" i="5"/>
  <c r="DV32" i="5" s="1"/>
  <c r="BT33" i="5"/>
  <c r="DW33" i="5" s="1"/>
  <c r="BT45" i="5"/>
  <c r="DW45" i="5" s="1"/>
  <c r="BT49" i="5"/>
  <c r="DW49" i="5" s="1"/>
  <c r="BT50" i="5"/>
  <c r="DW50" i="5" s="1"/>
  <c r="BS48" i="5"/>
  <c r="DV48" i="5" s="1"/>
  <c r="BT47" i="5"/>
  <c r="DW47" i="5" s="1"/>
  <c r="BT51" i="5"/>
  <c r="DW51" i="5" s="1"/>
  <c r="BT44" i="5"/>
  <c r="DW44" i="5" s="1"/>
  <c r="BT34" i="5"/>
  <c r="DW34" i="5" s="1"/>
  <c r="BS40" i="5"/>
  <c r="DV40" i="5" s="1"/>
  <c r="BR56" i="5"/>
  <c r="DU56" i="5" s="1"/>
  <c r="BS53" i="5"/>
  <c r="BT35" i="5"/>
  <c r="DW35" i="5" s="1"/>
  <c r="BT38" i="5"/>
  <c r="DW38" i="5" s="1"/>
  <c r="BT42" i="5"/>
  <c r="DW42" i="5" s="1"/>
  <c r="BT46" i="5"/>
  <c r="DW46" i="5" s="1"/>
  <c r="BT43" i="5"/>
  <c r="DW43" i="5" s="1"/>
  <c r="BT52" i="5" l="1"/>
  <c r="DW52" i="5" s="1"/>
  <c r="DO28" i="5"/>
  <c r="BM28" i="5"/>
  <c r="DO25" i="5"/>
  <c r="BM25" i="5"/>
  <c r="DO27" i="5"/>
  <c r="BM27" i="5"/>
  <c r="DU39" i="5"/>
  <c r="BS39" i="5"/>
  <c r="DO26" i="5"/>
  <c r="BM26" i="5"/>
  <c r="DO29" i="5"/>
  <c r="BM29" i="5"/>
  <c r="DO30" i="5"/>
  <c r="BM30" i="5"/>
  <c r="DO31" i="5"/>
  <c r="BM31" i="5"/>
  <c r="DN8" i="5"/>
  <c r="BL8" i="5"/>
  <c r="BT53" i="5"/>
  <c r="DW53" i="5" s="1"/>
  <c r="DV53" i="5"/>
  <c r="DM9" i="5"/>
  <c r="BK9" i="5"/>
  <c r="BC18" i="5"/>
  <c r="DF18" i="5" s="1"/>
  <c r="BA20" i="5"/>
  <c r="DD20" i="5" s="1"/>
  <c r="BF15" i="5"/>
  <c r="DI15" i="5" s="1"/>
  <c r="AX23" i="5"/>
  <c r="DA23" i="5" s="1"/>
  <c r="BB19" i="5"/>
  <c r="DE19" i="5" s="1"/>
  <c r="BH13" i="5"/>
  <c r="DK13" i="5" s="1"/>
  <c r="BI12" i="5"/>
  <c r="DL12" i="5" s="1"/>
  <c r="BK10" i="5"/>
  <c r="DN10" i="5" s="1"/>
  <c r="BG14" i="5"/>
  <c r="DJ14" i="5" s="1"/>
  <c r="AZ21" i="5"/>
  <c r="DC21" i="5" s="1"/>
  <c r="BJ11" i="5"/>
  <c r="DM11" i="5" s="1"/>
  <c r="BD17" i="5"/>
  <c r="DG17" i="5" s="1"/>
  <c r="BE16" i="5"/>
  <c r="DH16" i="5" s="1"/>
  <c r="AY22" i="5"/>
  <c r="DB22" i="5" s="1"/>
  <c r="AW24" i="5"/>
  <c r="CZ24" i="5" s="1"/>
  <c r="J30" i="5"/>
  <c r="BU34" i="5"/>
  <c r="DX34" i="5" s="1"/>
  <c r="BU50" i="5"/>
  <c r="DX50" i="5" s="1"/>
  <c r="BU43" i="5"/>
  <c r="DX43" i="5" s="1"/>
  <c r="BU44" i="5"/>
  <c r="DX44" i="5" s="1"/>
  <c r="BU51" i="5"/>
  <c r="DX51" i="5" s="1"/>
  <c r="BU45" i="5"/>
  <c r="DX45" i="5" s="1"/>
  <c r="BU33" i="5"/>
  <c r="DX33" i="5" s="1"/>
  <c r="BU47" i="5"/>
  <c r="DX47" i="5" s="1"/>
  <c r="BU35" i="5"/>
  <c r="DX35" i="5" s="1"/>
  <c r="BT54" i="5"/>
  <c r="BU41" i="5"/>
  <c r="DX41" i="5" s="1"/>
  <c r="BU42" i="5"/>
  <c r="DX42" i="5" s="1"/>
  <c r="BU38" i="5"/>
  <c r="DX38" i="5" s="1"/>
  <c r="BS56" i="5"/>
  <c r="DV56" i="5" s="1"/>
  <c r="BT40" i="5"/>
  <c r="DW40" i="5" s="1"/>
  <c r="BT48" i="5"/>
  <c r="DW48" i="5" s="1"/>
  <c r="BU49" i="5"/>
  <c r="DX49" i="5" s="1"/>
  <c r="BT55" i="5"/>
  <c r="DW55" i="5" s="1"/>
  <c r="BU36" i="5"/>
  <c r="DX36" i="5" s="1"/>
  <c r="BU37" i="5"/>
  <c r="DX37" i="5" s="1"/>
  <c r="BU46" i="5"/>
  <c r="DX46" i="5" s="1"/>
  <c r="BT32" i="5"/>
  <c r="DW32" i="5" s="1"/>
  <c r="BU52" i="5" l="1"/>
  <c r="DX52" i="5" s="1"/>
  <c r="BU53" i="5"/>
  <c r="DX53" i="5" s="1"/>
  <c r="DP31" i="5"/>
  <c r="BN31" i="5"/>
  <c r="DP29" i="5"/>
  <c r="BN29" i="5"/>
  <c r="DV39" i="5"/>
  <c r="BT39" i="5"/>
  <c r="DP25" i="5"/>
  <c r="BN25" i="5"/>
  <c r="DP30" i="5"/>
  <c r="BN30" i="5"/>
  <c r="DP26" i="5"/>
  <c r="BN26" i="5"/>
  <c r="DP27" i="5"/>
  <c r="BN27" i="5"/>
  <c r="DP28" i="5"/>
  <c r="BN28" i="5"/>
  <c r="BU54" i="5"/>
  <c r="DX54" i="5" s="1"/>
  <c r="DW54" i="5"/>
  <c r="DN9" i="5"/>
  <c r="BL9" i="5"/>
  <c r="DO8" i="5"/>
  <c r="BM8" i="5"/>
  <c r="AZ22" i="5"/>
  <c r="DC22" i="5" s="1"/>
  <c r="BA21" i="5"/>
  <c r="DD21" i="5" s="1"/>
  <c r="BL10" i="5"/>
  <c r="DO10" i="5" s="1"/>
  <c r="BI13" i="5"/>
  <c r="DL13" i="5" s="1"/>
  <c r="AY23" i="5"/>
  <c r="DB23" i="5" s="1"/>
  <c r="BB20" i="5"/>
  <c r="DE20" i="5" s="1"/>
  <c r="BF16" i="5"/>
  <c r="DI16" i="5" s="1"/>
  <c r="BK11" i="5"/>
  <c r="DN11" i="5" s="1"/>
  <c r="BH14" i="5"/>
  <c r="DK14" i="5" s="1"/>
  <c r="BC19" i="5"/>
  <c r="DF19" i="5" s="1"/>
  <c r="BG15" i="5"/>
  <c r="DJ15" i="5" s="1"/>
  <c r="BD18" i="5"/>
  <c r="DG18" i="5" s="1"/>
  <c r="BE17" i="5"/>
  <c r="DH17" i="5" s="1"/>
  <c r="AX24" i="5"/>
  <c r="DA24" i="5" s="1"/>
  <c r="J31" i="5"/>
  <c r="BJ12" i="5"/>
  <c r="DM12" i="5" s="1"/>
  <c r="BV33" i="5"/>
  <c r="DY33" i="5" s="1"/>
  <c r="BU32" i="5"/>
  <c r="DX32" i="5" s="1"/>
  <c r="BV37" i="5"/>
  <c r="DY37" i="5" s="1"/>
  <c r="BU55" i="5"/>
  <c r="BT56" i="5"/>
  <c r="DW56" i="5" s="1"/>
  <c r="BV38" i="5"/>
  <c r="DY38" i="5" s="1"/>
  <c r="BV54" i="5"/>
  <c r="DY54" i="5" s="1"/>
  <c r="BV47" i="5"/>
  <c r="DY47" i="5" s="1"/>
  <c r="BV45" i="5"/>
  <c r="DY45" i="5" s="1"/>
  <c r="BV51" i="5"/>
  <c r="DY51" i="5" s="1"/>
  <c r="BV34" i="5"/>
  <c r="DY34" i="5" s="1"/>
  <c r="BV49" i="5"/>
  <c r="DY49" i="5" s="1"/>
  <c r="BV46" i="5"/>
  <c r="DY46" i="5" s="1"/>
  <c r="BV35" i="5"/>
  <c r="DY35" i="5" s="1"/>
  <c r="BV43" i="5"/>
  <c r="DY43" i="5" s="1"/>
  <c r="BV50" i="5"/>
  <c r="DY50" i="5" s="1"/>
  <c r="BU48" i="5"/>
  <c r="DX48" i="5" s="1"/>
  <c r="BV36" i="5"/>
  <c r="DY36" i="5" s="1"/>
  <c r="BU40" i="5"/>
  <c r="DX40" i="5" s="1"/>
  <c r="BV42" i="5"/>
  <c r="DY42" i="5" s="1"/>
  <c r="BV41" i="5"/>
  <c r="DY41" i="5" s="1"/>
  <c r="BV44" i="5"/>
  <c r="DY44" i="5" s="1"/>
  <c r="BV52" i="5" l="1"/>
  <c r="DY52" i="5" s="1"/>
  <c r="BV53" i="5"/>
  <c r="DY53" i="5" s="1"/>
  <c r="DQ28" i="5"/>
  <c r="BO28" i="5"/>
  <c r="DQ26" i="5"/>
  <c r="BO26" i="5"/>
  <c r="DQ25" i="5"/>
  <c r="BO25" i="5"/>
  <c r="DQ29" i="5"/>
  <c r="BO29" i="5"/>
  <c r="DQ27" i="5"/>
  <c r="BO27" i="5"/>
  <c r="DQ30" i="5"/>
  <c r="BO30" i="5"/>
  <c r="DW39" i="5"/>
  <c r="BU39" i="5"/>
  <c r="DQ31" i="5"/>
  <c r="BO31" i="5"/>
  <c r="BV55" i="5"/>
  <c r="DY55" i="5" s="1"/>
  <c r="DX55" i="5"/>
  <c r="DO9" i="5"/>
  <c r="BM9" i="5"/>
  <c r="DP8" i="5"/>
  <c r="BN8" i="5"/>
  <c r="BE18" i="5"/>
  <c r="DH18" i="5" s="1"/>
  <c r="J32" i="5"/>
  <c r="AY24" i="5"/>
  <c r="DB24" i="5" s="1"/>
  <c r="BL11" i="5"/>
  <c r="DO11" i="5" s="1"/>
  <c r="BJ13" i="5"/>
  <c r="DM13" i="5" s="1"/>
  <c r="BK12" i="5"/>
  <c r="DN12" i="5" s="1"/>
  <c r="BF17" i="5"/>
  <c r="DI17" i="5" s="1"/>
  <c r="BH15" i="5"/>
  <c r="DK15" i="5" s="1"/>
  <c r="AZ23" i="5"/>
  <c r="DC23" i="5" s="1"/>
  <c r="BM10" i="5"/>
  <c r="DP10" i="5" s="1"/>
  <c r="BD19" i="5"/>
  <c r="DG19" i="5" s="1"/>
  <c r="BC20" i="5"/>
  <c r="DF20" i="5" s="1"/>
  <c r="BB21" i="5"/>
  <c r="DE21" i="5" s="1"/>
  <c r="BI14" i="5"/>
  <c r="DL14" i="5" s="1"/>
  <c r="BG16" i="5"/>
  <c r="DJ16" i="5" s="1"/>
  <c r="BA22" i="5"/>
  <c r="DD22" i="5" s="1"/>
  <c r="BV40" i="5"/>
  <c r="DY40" i="5" s="1"/>
  <c r="BV48" i="5"/>
  <c r="DY48" i="5" s="1"/>
  <c r="BU56" i="5"/>
  <c r="DX56" i="5" s="1"/>
  <c r="BV32" i="5"/>
  <c r="DY32" i="5" s="1"/>
  <c r="DR31" i="5" l="1"/>
  <c r="BP31" i="5"/>
  <c r="DR30" i="5"/>
  <c r="BP30" i="5"/>
  <c r="DR29" i="5"/>
  <c r="BP29" i="5"/>
  <c r="DR26" i="5"/>
  <c r="BP26" i="5"/>
  <c r="DX39" i="5"/>
  <c r="BV39" i="5"/>
  <c r="DY39" i="5" s="1"/>
  <c r="DR27" i="5"/>
  <c r="BP27" i="5"/>
  <c r="DR25" i="5"/>
  <c r="BP25" i="5"/>
  <c r="DR28" i="5"/>
  <c r="BP28" i="5"/>
  <c r="DP9" i="5"/>
  <c r="BN9" i="5"/>
  <c r="DQ8" i="5"/>
  <c r="BO8" i="5"/>
  <c r="BG17" i="5"/>
  <c r="DJ17" i="5" s="1"/>
  <c r="BH16" i="5"/>
  <c r="DK16" i="5" s="1"/>
  <c r="BC21" i="5"/>
  <c r="DF21" i="5" s="1"/>
  <c r="BE19" i="5"/>
  <c r="DH19" i="5" s="1"/>
  <c r="BK13" i="5"/>
  <c r="DN13" i="5" s="1"/>
  <c r="BA23" i="5"/>
  <c r="DD23" i="5" s="1"/>
  <c r="BB22" i="5"/>
  <c r="DE22" i="5" s="1"/>
  <c r="BJ14" i="5"/>
  <c r="DM14" i="5" s="1"/>
  <c r="BD20" i="5"/>
  <c r="DG20" i="5" s="1"/>
  <c r="BN10" i="5"/>
  <c r="DQ10" i="5" s="1"/>
  <c r="BM11" i="5"/>
  <c r="DP11" i="5" s="1"/>
  <c r="BF18" i="5"/>
  <c r="DI18" i="5" s="1"/>
  <c r="J33" i="5"/>
  <c r="AZ24" i="5"/>
  <c r="DC24" i="5" s="1"/>
  <c r="BI15" i="5"/>
  <c r="DL15" i="5" s="1"/>
  <c r="BL12" i="5"/>
  <c r="DO12" i="5" s="1"/>
  <c r="BV56" i="5"/>
  <c r="DY56" i="5" s="1"/>
  <c r="DS28" i="5" l="1"/>
  <c r="BQ28" i="5"/>
  <c r="DS27" i="5"/>
  <c r="BQ27" i="5"/>
  <c r="DS26" i="5"/>
  <c r="BQ26" i="5"/>
  <c r="DS30" i="5"/>
  <c r="BQ30" i="5"/>
  <c r="DS25" i="5"/>
  <c r="BQ25" i="5"/>
  <c r="DS29" i="5"/>
  <c r="BQ29" i="5"/>
  <c r="DS31" i="5"/>
  <c r="BQ31" i="5"/>
  <c r="DR8" i="5"/>
  <c r="BP8" i="5"/>
  <c r="DQ9" i="5"/>
  <c r="BO9" i="5"/>
  <c r="BJ15" i="5"/>
  <c r="DM15" i="5" s="1"/>
  <c r="BO10" i="5"/>
  <c r="DR10" i="5" s="1"/>
  <c r="BB23" i="5"/>
  <c r="DE23" i="5" s="1"/>
  <c r="BI16" i="5"/>
  <c r="DL16" i="5" s="1"/>
  <c r="BG18" i="5"/>
  <c r="DJ18" i="5" s="1"/>
  <c r="BM12" i="5"/>
  <c r="DP12" i="5" s="1"/>
  <c r="BA24" i="5"/>
  <c r="DD24" i="5" s="1"/>
  <c r="J34" i="5"/>
  <c r="BN11" i="5"/>
  <c r="DQ11" i="5" s="1"/>
  <c r="BE20" i="5"/>
  <c r="DH20" i="5" s="1"/>
  <c r="BC22" i="5"/>
  <c r="DF22" i="5" s="1"/>
  <c r="BL13" i="5"/>
  <c r="DO13" i="5" s="1"/>
  <c r="BH17" i="5"/>
  <c r="DK17" i="5" s="1"/>
  <c r="BK14" i="5"/>
  <c r="DN14" i="5" s="1"/>
  <c r="BF19" i="5"/>
  <c r="DI19" i="5" s="1"/>
  <c r="BD21" i="5"/>
  <c r="DG21" i="5" s="1"/>
  <c r="DT29" i="5" l="1"/>
  <c r="BR29" i="5"/>
  <c r="DT30" i="5"/>
  <c r="BR30" i="5"/>
  <c r="DT27" i="5"/>
  <c r="BR27" i="5"/>
  <c r="DT31" i="5"/>
  <c r="BR31" i="5"/>
  <c r="DT25" i="5"/>
  <c r="BR25" i="5"/>
  <c r="DT26" i="5"/>
  <c r="BR26" i="5"/>
  <c r="DT28" i="5"/>
  <c r="BR28" i="5"/>
  <c r="DR9" i="5"/>
  <c r="BP9" i="5"/>
  <c r="DS8" i="5"/>
  <c r="BQ8" i="5"/>
  <c r="BI17" i="5"/>
  <c r="DL17" i="5" s="1"/>
  <c r="BD22" i="5"/>
  <c r="DG22" i="5" s="1"/>
  <c r="BO11" i="5"/>
  <c r="DR11" i="5" s="1"/>
  <c r="BJ16" i="5"/>
  <c r="DM16" i="5" s="1"/>
  <c r="BN12" i="5"/>
  <c r="DQ12" i="5" s="1"/>
  <c r="BE21" i="5"/>
  <c r="DH21" i="5" s="1"/>
  <c r="BL14" i="5"/>
  <c r="DO14" i="5" s="1"/>
  <c r="BM13" i="5"/>
  <c r="DP13" i="5" s="1"/>
  <c r="BH18" i="5"/>
  <c r="DK18" i="5" s="1"/>
  <c r="BC23" i="5"/>
  <c r="DF23" i="5" s="1"/>
  <c r="BK15" i="5"/>
  <c r="DN15" i="5" s="1"/>
  <c r="BG19" i="5"/>
  <c r="DJ19" i="5" s="1"/>
  <c r="BP10" i="5"/>
  <c r="DS10" i="5" s="1"/>
  <c r="BF20" i="5"/>
  <c r="DI20" i="5" s="1"/>
  <c r="J35" i="5"/>
  <c r="BB24" i="5"/>
  <c r="DE24" i="5" s="1"/>
  <c r="DU26" i="5" l="1"/>
  <c r="BS26" i="5"/>
  <c r="DU31" i="5"/>
  <c r="BS31" i="5"/>
  <c r="DU30" i="5"/>
  <c r="BS30" i="5"/>
  <c r="DU28" i="5"/>
  <c r="BS28" i="5"/>
  <c r="DU25" i="5"/>
  <c r="BS25" i="5"/>
  <c r="DU27" i="5"/>
  <c r="BS27" i="5"/>
  <c r="DU29" i="5"/>
  <c r="BS29" i="5"/>
  <c r="DT8" i="5"/>
  <c r="BR8" i="5"/>
  <c r="DS9" i="5"/>
  <c r="BQ9" i="5"/>
  <c r="BH19" i="5"/>
  <c r="DK19" i="5" s="1"/>
  <c r="BF21" i="5"/>
  <c r="DI21" i="5" s="1"/>
  <c r="BG20" i="5"/>
  <c r="DJ20" i="5" s="1"/>
  <c r="BK16" i="5"/>
  <c r="DN16" i="5" s="1"/>
  <c r="BN13" i="5"/>
  <c r="DQ13" i="5" s="1"/>
  <c r="BE22" i="5"/>
  <c r="DH22" i="5" s="1"/>
  <c r="J36" i="5"/>
  <c r="BC24" i="5"/>
  <c r="DF24" i="5" s="1"/>
  <c r="BQ10" i="5"/>
  <c r="DT10" i="5" s="1"/>
  <c r="BL15" i="5"/>
  <c r="DO15" i="5" s="1"/>
  <c r="BI18" i="5"/>
  <c r="DL18" i="5" s="1"/>
  <c r="BM14" i="5"/>
  <c r="DP14" i="5" s="1"/>
  <c r="BO12" i="5"/>
  <c r="DR12" i="5" s="1"/>
  <c r="BP11" i="5"/>
  <c r="DS11" i="5" s="1"/>
  <c r="BJ17" i="5"/>
  <c r="DM17" i="5" s="1"/>
  <c r="BD23" i="5"/>
  <c r="DG23" i="5" s="1"/>
  <c r="DV27" i="5" l="1"/>
  <c r="BT27" i="5"/>
  <c r="DV28" i="5"/>
  <c r="BT28" i="5"/>
  <c r="DV31" i="5"/>
  <c r="BT31" i="5"/>
  <c r="DV29" i="5"/>
  <c r="BT29" i="5"/>
  <c r="DV25" i="5"/>
  <c r="BT25" i="5"/>
  <c r="DV30" i="5"/>
  <c r="BT30" i="5"/>
  <c r="DV26" i="5"/>
  <c r="BT26" i="5"/>
  <c r="DT9" i="5"/>
  <c r="BR9" i="5"/>
  <c r="DU8" i="5"/>
  <c r="BS8" i="5"/>
  <c r="BK17" i="5"/>
  <c r="DN17" i="5" s="1"/>
  <c r="BL16" i="5"/>
  <c r="DO16" i="5" s="1"/>
  <c r="BJ18" i="5"/>
  <c r="DM18" i="5" s="1"/>
  <c r="BP12" i="5"/>
  <c r="DS12" i="5" s="1"/>
  <c r="BR10" i="5"/>
  <c r="DU10" i="5" s="1"/>
  <c r="BG21" i="5"/>
  <c r="DJ21" i="5" s="1"/>
  <c r="BE23" i="5"/>
  <c r="DH23" i="5" s="1"/>
  <c r="BQ11" i="5"/>
  <c r="DT11" i="5" s="1"/>
  <c r="BN14" i="5"/>
  <c r="DQ14" i="5" s="1"/>
  <c r="BM15" i="5"/>
  <c r="DP15" i="5" s="1"/>
  <c r="J37" i="5"/>
  <c r="BD24" i="5"/>
  <c r="DG24" i="5" s="1"/>
  <c r="BO13" i="5"/>
  <c r="DR13" i="5" s="1"/>
  <c r="BH20" i="5"/>
  <c r="DK20" i="5" s="1"/>
  <c r="BF22" i="5"/>
  <c r="DI22" i="5" s="1"/>
  <c r="BI19" i="5"/>
  <c r="DL19" i="5" s="1"/>
  <c r="DW30" i="5" l="1"/>
  <c r="BU30" i="5"/>
  <c r="DW29" i="5"/>
  <c r="BU29" i="5"/>
  <c r="DW28" i="5"/>
  <c r="BU28" i="5"/>
  <c r="DW26" i="5"/>
  <c r="BU26" i="5"/>
  <c r="DW25" i="5"/>
  <c r="BU25" i="5"/>
  <c r="DW31" i="5"/>
  <c r="BU31" i="5"/>
  <c r="DW27" i="5"/>
  <c r="BU27" i="5"/>
  <c r="DV8" i="5"/>
  <c r="BT8" i="5"/>
  <c r="DU9" i="5"/>
  <c r="BS9" i="5"/>
  <c r="BG22" i="5"/>
  <c r="DJ22" i="5" s="1"/>
  <c r="BH21" i="5"/>
  <c r="DK21" i="5" s="1"/>
  <c r="BQ12" i="5"/>
  <c r="DT12" i="5" s="1"/>
  <c r="BP13" i="5"/>
  <c r="DS13" i="5" s="1"/>
  <c r="BN15" i="5"/>
  <c r="DQ15" i="5" s="1"/>
  <c r="BJ19" i="5"/>
  <c r="DM19" i="5" s="1"/>
  <c r="BI20" i="5"/>
  <c r="DL20" i="5" s="1"/>
  <c r="J38" i="5"/>
  <c r="BE24" i="5"/>
  <c r="DH24" i="5" s="1"/>
  <c r="BO14" i="5"/>
  <c r="DR14" i="5" s="1"/>
  <c r="BF23" i="5"/>
  <c r="DI23" i="5" s="1"/>
  <c r="BS10" i="5"/>
  <c r="DV10" i="5" s="1"/>
  <c r="BL17" i="5"/>
  <c r="DO17" i="5" s="1"/>
  <c r="BR11" i="5"/>
  <c r="DU11" i="5" s="1"/>
  <c r="BM16" i="5"/>
  <c r="DP16" i="5" s="1"/>
  <c r="BK18" i="5"/>
  <c r="DN18" i="5" s="1"/>
  <c r="DX31" i="5" l="1"/>
  <c r="BV31" i="5"/>
  <c r="DY31" i="5" s="1"/>
  <c r="DX26" i="5"/>
  <c r="BV26" i="5"/>
  <c r="DY26" i="5" s="1"/>
  <c r="DX29" i="5"/>
  <c r="BV29" i="5"/>
  <c r="DY29" i="5" s="1"/>
  <c r="DX27" i="5"/>
  <c r="BV27" i="5"/>
  <c r="DY27" i="5" s="1"/>
  <c r="DX25" i="5"/>
  <c r="BV25" i="5"/>
  <c r="DY25" i="5" s="1"/>
  <c r="DX28" i="5"/>
  <c r="BV28" i="5"/>
  <c r="DY28" i="5" s="1"/>
  <c r="DX30" i="5"/>
  <c r="BV30" i="5"/>
  <c r="DY30" i="5" s="1"/>
  <c r="DV9" i="5"/>
  <c r="BT9" i="5"/>
  <c r="DW8" i="5"/>
  <c r="BU8" i="5"/>
  <c r="BN16" i="5"/>
  <c r="DQ16" i="5" s="1"/>
  <c r="BQ13" i="5"/>
  <c r="DT13" i="5" s="1"/>
  <c r="BM17" i="5"/>
  <c r="DP17" i="5" s="1"/>
  <c r="J39" i="5"/>
  <c r="BF24" i="5"/>
  <c r="DI24" i="5" s="1"/>
  <c r="BK19" i="5"/>
  <c r="DN19" i="5" s="1"/>
  <c r="BI21" i="5"/>
  <c r="DL21" i="5" s="1"/>
  <c r="BL18" i="5"/>
  <c r="DO18" i="5" s="1"/>
  <c r="BS11" i="5"/>
  <c r="DV11" i="5" s="1"/>
  <c r="BT10" i="5"/>
  <c r="DW10" i="5" s="1"/>
  <c r="BJ20" i="5"/>
  <c r="DM20" i="5" s="1"/>
  <c r="BO15" i="5"/>
  <c r="DR15" i="5" s="1"/>
  <c r="BR12" i="5"/>
  <c r="DU12" i="5" s="1"/>
  <c r="BH22" i="5"/>
  <c r="DK22" i="5" s="1"/>
  <c r="BG23" i="5"/>
  <c r="DJ23" i="5" s="1"/>
  <c r="BP14" i="5"/>
  <c r="DS14" i="5" s="1"/>
  <c r="DX8" i="5" l="1"/>
  <c r="BV8" i="5"/>
  <c r="DY8" i="5" s="1"/>
  <c r="DW9" i="5"/>
  <c r="BU9" i="5"/>
  <c r="BK20" i="5"/>
  <c r="DN20" i="5" s="1"/>
  <c r="BH23" i="5"/>
  <c r="DK23" i="5" s="1"/>
  <c r="BT11" i="5"/>
  <c r="DW11" i="5" s="1"/>
  <c r="BR13" i="5"/>
  <c r="DU13" i="5" s="1"/>
  <c r="BI22" i="5"/>
  <c r="DL22" i="5" s="1"/>
  <c r="BP15" i="5"/>
  <c r="DS15" i="5" s="1"/>
  <c r="BU10" i="5"/>
  <c r="DX10" i="5" s="1"/>
  <c r="BM18" i="5"/>
  <c r="DP18" i="5" s="1"/>
  <c r="BO16" i="5"/>
  <c r="DR16" i="5" s="1"/>
  <c r="BS12" i="5"/>
  <c r="DV12" i="5" s="1"/>
  <c r="BJ21" i="5"/>
  <c r="DM21" i="5" s="1"/>
  <c r="J40" i="5"/>
  <c r="BG24" i="5"/>
  <c r="DJ24" i="5" s="1"/>
  <c r="BQ14" i="5"/>
  <c r="DT14" i="5" s="1"/>
  <c r="BL19" i="5"/>
  <c r="DO19" i="5" s="1"/>
  <c r="BN17" i="5"/>
  <c r="DQ17" i="5" s="1"/>
  <c r="DX9" i="5" l="1"/>
  <c r="BV9" i="5"/>
  <c r="DY9" i="5" s="1"/>
  <c r="BQ15" i="5"/>
  <c r="DT15" i="5" s="1"/>
  <c r="J41" i="5"/>
  <c r="BH24" i="5"/>
  <c r="DK24" i="5" s="1"/>
  <c r="BN18" i="5"/>
  <c r="DQ18" i="5" s="1"/>
  <c r="BI23" i="5"/>
  <c r="DL23" i="5" s="1"/>
  <c r="BO17" i="5"/>
  <c r="DR17" i="5" s="1"/>
  <c r="BR14" i="5"/>
  <c r="DU14" i="5" s="1"/>
  <c r="BK21" i="5"/>
  <c r="DN21" i="5" s="1"/>
  <c r="BP16" i="5"/>
  <c r="DS16" i="5" s="1"/>
  <c r="BV10" i="5"/>
  <c r="DY10" i="5" s="1"/>
  <c r="BJ22" i="5"/>
  <c r="DM22" i="5" s="1"/>
  <c r="BU11" i="5"/>
  <c r="DX11" i="5" s="1"/>
  <c r="BL20" i="5"/>
  <c r="DO20" i="5" s="1"/>
  <c r="BM19" i="5"/>
  <c r="DP19" i="5" s="1"/>
  <c r="BT12" i="5"/>
  <c r="DW12" i="5" s="1"/>
  <c r="BS13" i="5"/>
  <c r="DV13" i="5" s="1"/>
  <c r="BU12" i="5" l="1"/>
  <c r="DX12" i="5" s="1"/>
  <c r="BS14" i="5"/>
  <c r="DV14" i="5" s="1"/>
  <c r="BK22" i="5"/>
  <c r="DN22" i="5" s="1"/>
  <c r="BJ23" i="5"/>
  <c r="DM23" i="5" s="1"/>
  <c r="BN19" i="5"/>
  <c r="DQ19" i="5" s="1"/>
  <c r="BV11" i="5"/>
  <c r="DY11" i="5" s="1"/>
  <c r="BL21" i="5"/>
  <c r="DO21" i="5" s="1"/>
  <c r="BP17" i="5"/>
  <c r="DS17" i="5" s="1"/>
  <c r="BO18" i="5"/>
  <c r="DR18" i="5" s="1"/>
  <c r="BR15" i="5"/>
  <c r="DU15" i="5" s="1"/>
  <c r="BM20" i="5"/>
  <c r="DP20" i="5" s="1"/>
  <c r="BQ16" i="5"/>
  <c r="DT16" i="5" s="1"/>
  <c r="BI24" i="5"/>
  <c r="DL24" i="5" s="1"/>
  <c r="J42" i="5"/>
  <c r="BT13" i="5"/>
  <c r="DW13" i="5" s="1"/>
  <c r="BK23" i="5" l="1"/>
  <c r="DN23" i="5" s="1"/>
  <c r="BS15" i="5"/>
  <c r="DV15" i="5" s="1"/>
  <c r="BQ17" i="5"/>
  <c r="DT17" i="5" s="1"/>
  <c r="BT14" i="5"/>
  <c r="DW14" i="5" s="1"/>
  <c r="BU13" i="5"/>
  <c r="DX13" i="5" s="1"/>
  <c r="BR16" i="5"/>
  <c r="DU16" i="5" s="1"/>
  <c r="BN20" i="5"/>
  <c r="DQ20" i="5" s="1"/>
  <c r="BP18" i="5"/>
  <c r="DS18" i="5" s="1"/>
  <c r="BM21" i="5"/>
  <c r="DP21" i="5" s="1"/>
  <c r="BO19" i="5"/>
  <c r="DR19" i="5" s="1"/>
  <c r="BL22" i="5"/>
  <c r="DO22" i="5" s="1"/>
  <c r="BV12" i="5"/>
  <c r="DY12" i="5" s="1"/>
  <c r="J43" i="5"/>
  <c r="BJ24" i="5"/>
  <c r="DM24" i="5" s="1"/>
  <c r="BQ18" i="5" l="1"/>
  <c r="DT18" i="5" s="1"/>
  <c r="BU14" i="5"/>
  <c r="DX14" i="5" s="1"/>
  <c r="BS16" i="5"/>
  <c r="DV16" i="5" s="1"/>
  <c r="BT15" i="5"/>
  <c r="DW15" i="5" s="1"/>
  <c r="J44" i="5"/>
  <c r="BK24" i="5"/>
  <c r="DN24" i="5" s="1"/>
  <c r="BM22" i="5"/>
  <c r="DP22" i="5" s="1"/>
  <c r="BN21" i="5"/>
  <c r="DQ21" i="5" s="1"/>
  <c r="BO20" i="5"/>
  <c r="DR20" i="5" s="1"/>
  <c r="BL23" i="5"/>
  <c r="DO23" i="5" s="1"/>
  <c r="BP19" i="5"/>
  <c r="DS19" i="5" s="1"/>
  <c r="BV13" i="5"/>
  <c r="DY13" i="5" s="1"/>
  <c r="BR17" i="5"/>
  <c r="DU17" i="5" s="1"/>
  <c r="BP20" i="5" l="1"/>
  <c r="DS20" i="5" s="1"/>
  <c r="BN22" i="5"/>
  <c r="DQ22" i="5" s="1"/>
  <c r="BU15" i="5"/>
  <c r="DX15" i="5" s="1"/>
  <c r="BQ19" i="5"/>
  <c r="DT19" i="5" s="1"/>
  <c r="BV14" i="5"/>
  <c r="DY14" i="5" s="1"/>
  <c r="BM23" i="5"/>
  <c r="DP23" i="5" s="1"/>
  <c r="BO21" i="5"/>
  <c r="DR21" i="5" s="1"/>
  <c r="BL24" i="5"/>
  <c r="DO24" i="5" s="1"/>
  <c r="J45" i="5"/>
  <c r="BT16" i="5"/>
  <c r="DW16" i="5" s="1"/>
  <c r="BR18" i="5"/>
  <c r="DU18" i="5" s="1"/>
  <c r="BS17" i="5"/>
  <c r="DV17" i="5" s="1"/>
  <c r="BN23" i="5" l="1"/>
  <c r="DQ23" i="5" s="1"/>
  <c r="BS18" i="5"/>
  <c r="DV18" i="5" s="1"/>
  <c r="BR19" i="5"/>
  <c r="DU19" i="5" s="1"/>
  <c r="BO22" i="5"/>
  <c r="DR22" i="5" s="1"/>
  <c r="J46" i="5"/>
  <c r="BM24" i="5"/>
  <c r="DP24" i="5" s="1"/>
  <c r="BT17" i="5"/>
  <c r="DW17" i="5" s="1"/>
  <c r="BU16" i="5"/>
  <c r="DX16" i="5" s="1"/>
  <c r="BP21" i="5"/>
  <c r="DS21" i="5" s="1"/>
  <c r="BV15" i="5"/>
  <c r="DY15" i="5" s="1"/>
  <c r="BQ20" i="5"/>
  <c r="DT20" i="5" s="1"/>
  <c r="BU17" i="5" l="1"/>
  <c r="DX17" i="5" s="1"/>
  <c r="BQ21" i="5"/>
  <c r="DT21" i="5" s="1"/>
  <c r="BP22" i="5"/>
  <c r="DS22" i="5" s="1"/>
  <c r="BT18" i="5"/>
  <c r="DW18" i="5" s="1"/>
  <c r="BV16" i="5"/>
  <c r="DY16" i="5" s="1"/>
  <c r="J47" i="5"/>
  <c r="BN24" i="5"/>
  <c r="DQ24" i="5" s="1"/>
  <c r="BS19" i="5"/>
  <c r="DV19" i="5" s="1"/>
  <c r="BO23" i="5"/>
  <c r="DR23" i="5" s="1"/>
  <c r="BR20" i="5"/>
  <c r="DU20" i="5" s="1"/>
  <c r="BO24" i="5" l="1"/>
  <c r="DR24" i="5" s="1"/>
  <c r="J48" i="5"/>
  <c r="BR21" i="5"/>
  <c r="DU21" i="5" s="1"/>
  <c r="BS20" i="5"/>
  <c r="DV20" i="5" s="1"/>
  <c r="BT19" i="5"/>
  <c r="DW19" i="5" s="1"/>
  <c r="BQ22" i="5"/>
  <c r="DT22" i="5" s="1"/>
  <c r="BP23" i="5"/>
  <c r="DS23" i="5" s="1"/>
  <c r="BU18" i="5"/>
  <c r="DX18" i="5" s="1"/>
  <c r="BV17" i="5"/>
  <c r="DY17" i="5" s="1"/>
  <c r="BQ23" i="5" l="1"/>
  <c r="DT23" i="5" s="1"/>
  <c r="BV18" i="5"/>
  <c r="DY18" i="5" s="1"/>
  <c r="BR22" i="5"/>
  <c r="DU22" i="5" s="1"/>
  <c r="BT20" i="5"/>
  <c r="DW20" i="5" s="1"/>
  <c r="BU19" i="5"/>
  <c r="DX19" i="5" s="1"/>
  <c r="BS21" i="5"/>
  <c r="DV21" i="5" s="1"/>
  <c r="J49" i="5"/>
  <c r="BP24" i="5"/>
  <c r="DS24" i="5" s="1"/>
  <c r="BT21" i="5" l="1"/>
  <c r="DW21" i="5" s="1"/>
  <c r="BU20" i="5"/>
  <c r="DX20" i="5" s="1"/>
  <c r="J50" i="5"/>
  <c r="BQ24" i="5"/>
  <c r="DT24" i="5" s="1"/>
  <c r="BV19" i="5"/>
  <c r="DY19" i="5" s="1"/>
  <c r="BS22" i="5"/>
  <c r="DV22" i="5" s="1"/>
  <c r="BR23" i="5"/>
  <c r="DU23" i="5" s="1"/>
  <c r="BV20" i="5" l="1"/>
  <c r="DY20" i="5" s="1"/>
  <c r="BT22" i="5"/>
  <c r="DW22" i="5" s="1"/>
  <c r="J51" i="5"/>
  <c r="BR24" i="5"/>
  <c r="DU24" i="5" s="1"/>
  <c r="BU21" i="5"/>
  <c r="DX21" i="5" s="1"/>
  <c r="BS23" i="5"/>
  <c r="DV23" i="5" s="1"/>
  <c r="BT23" i="5" l="1"/>
  <c r="DW23" i="5" s="1"/>
  <c r="J52" i="5"/>
  <c r="BS24" i="5"/>
  <c r="DV24" i="5" s="1"/>
  <c r="BV21" i="5"/>
  <c r="DY21" i="5" s="1"/>
  <c r="BU22" i="5"/>
  <c r="DX22" i="5" s="1"/>
  <c r="J53" i="5" l="1"/>
  <c r="BT24" i="5"/>
  <c r="DW24" i="5" s="1"/>
  <c r="BV22" i="5"/>
  <c r="DY22" i="5" s="1"/>
  <c r="BU23" i="5"/>
  <c r="DX23" i="5" s="1"/>
  <c r="BV23" i="5" l="1"/>
  <c r="DY23" i="5" s="1"/>
  <c r="J54" i="5"/>
  <c r="BU24" i="5"/>
  <c r="DX24" i="5" s="1"/>
  <c r="J55" i="5" l="1"/>
  <c r="BV24" i="5"/>
  <c r="DY24" i="5" l="1"/>
  <c r="J56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FDC9A7-3516-4569-9A80-FEC0A3F9CA5A}" keepAlive="1" name="Abfrage - Tabelle3" description="Verbindung mit der Abfrage 'Tabelle3' in der Arbeitsmappe." type="5" refreshedVersion="6" background="1">
    <dbPr connection="Provider=Microsoft.Mashup.OleDb.1;Data Source=$Workbook$;Location=Tabelle3;Extended Properties=&quot;&quot;" command="SELECT * FROM [Tabelle3]"/>
  </connection>
  <connection id="2" xr16:uid="{1C0319EB-B365-4CEC-9E79-EE04E7643626}" keepAlive="1" name="Abfrage - Tabelle6" description="Verbindung mit der Abfrage 'Tabelle6' in der Arbeitsmappe." type="5" refreshedVersion="6" background="1">
    <dbPr connection="Provider=Microsoft.Mashup.OleDb.1;Data Source=$Workbook$;Location=Tabelle6;Extended Properties=&quot;&quot;" command="SELECT * FROM [Tabelle6]"/>
  </connection>
  <connection id="3" xr16:uid="{BF0A0F77-3CAE-4CEC-8E81-63FEC2EECF55}" keepAlive="1" name="Abfrage - Tabelle8" description="Verbindung mit der Abfrage 'Tabelle8' in der Arbeitsmappe." type="5" refreshedVersion="6" background="1">
    <dbPr connection="Provider=Microsoft.Mashup.OleDb.1;Data Source=$Workbook$;Location=Tabelle8;Extended Properties=&quot;&quot;" command="SELECT * FROM [Tabelle8]"/>
  </connection>
</connections>
</file>

<file path=xl/sharedStrings.xml><?xml version="1.0" encoding="utf-8"?>
<sst xmlns="http://schemas.openxmlformats.org/spreadsheetml/2006/main" count="259" uniqueCount="158">
  <si>
    <t>combined with</t>
  </si>
  <si>
    <t>main construction material</t>
  </si>
  <si>
    <t>concrete</t>
  </si>
  <si>
    <t>wood</t>
  </si>
  <si>
    <t>acrylic glass</t>
  </si>
  <si>
    <t>steel</t>
  </si>
  <si>
    <t>vertical</t>
  </si>
  <si>
    <t>horizontal</t>
  </si>
  <si>
    <t>Type</t>
  </si>
  <si>
    <t>translucent</t>
  </si>
  <si>
    <t>Defect</t>
  </si>
  <si>
    <t>at element</t>
  </si>
  <si>
    <t>at post</t>
  </si>
  <si>
    <t>between elements</t>
  </si>
  <si>
    <t>slit</t>
  </si>
  <si>
    <t>deformation</t>
  </si>
  <si>
    <t>degradation</t>
  </si>
  <si>
    <t>yes</t>
  </si>
  <si>
    <t>no</t>
  </si>
  <si>
    <t>left</t>
  </si>
  <si>
    <t>middle</t>
  </si>
  <si>
    <t>right</t>
  </si>
  <si>
    <t>Position vertical</t>
  </si>
  <si>
    <t>Position horizontal</t>
  </si>
  <si>
    <t>Size vertical</t>
  </si>
  <si>
    <t>Size horizontal</t>
  </si>
  <si>
    <t>impact</t>
  </si>
  <si>
    <t>emergency lane</t>
  </si>
  <si>
    <t>aluminium</t>
  </si>
  <si>
    <t>polycarbonate</t>
  </si>
  <si>
    <t>mineral glass</t>
  </si>
  <si>
    <t>stone</t>
  </si>
  <si>
    <t>plastics</t>
  </si>
  <si>
    <t>Spalte1</t>
  </si>
  <si>
    <t>mat po</t>
  </si>
  <si>
    <t>gabion</t>
  </si>
  <si>
    <t>earth</t>
  </si>
  <si>
    <t>height</t>
  </si>
  <si>
    <t>vegetation</t>
  </si>
  <si>
    <t>rust</t>
  </si>
  <si>
    <t>critical radius /m</t>
  </si>
  <si>
    <t>defect location</t>
  </si>
  <si>
    <t>field height /m</t>
  </si>
  <si>
    <t>field no.</t>
  </si>
  <si>
    <t>0.0 - 0.5</t>
  </si>
  <si>
    <t>0.5 - 1.0</t>
  </si>
  <si>
    <t>1.0 - 1.5</t>
  </si>
  <si>
    <t>1.5 - 2.0</t>
  </si>
  <si>
    <t>2.0 - 2.5</t>
  </si>
  <si>
    <t>2.5 - 3.0</t>
  </si>
  <si>
    <t>3.0 - 3.5</t>
  </si>
  <si>
    <t>3.5 - 4.0</t>
  </si>
  <si>
    <t>4.0 - 4.5</t>
  </si>
  <si>
    <t>4.5 - 5.0</t>
  </si>
  <si>
    <t>5.0 - 5.5</t>
  </si>
  <si>
    <t>5.5 - 6.0</t>
  </si>
  <si>
    <t>6.0 - 6.5</t>
  </si>
  <si>
    <t>6.5 - 7.0</t>
  </si>
  <si>
    <t>7.0 - 7.5</t>
  </si>
  <si>
    <t>7.5 - 8.0</t>
  </si>
  <si>
    <t>8.0 - 8.5</t>
  </si>
  <si>
    <t>8.5 - 9.0</t>
  </si>
  <si>
    <t>9.0 - 9.5</t>
  </si>
  <si>
    <t>9.5 - 10.0</t>
  </si>
  <si>
    <t>acoustic condition</t>
  </si>
  <si>
    <r>
      <t xml:space="preserve">transmission coefficient </t>
    </r>
    <r>
      <rPr>
        <sz val="11"/>
        <color theme="1"/>
        <rFont val="Calibri"/>
        <family val="2"/>
      </rPr>
      <t>τ</t>
    </r>
  </si>
  <si>
    <t>m</t>
  </si>
  <si>
    <t>Required general parameters for the calculation of the radius of influence</t>
  </si>
  <si>
    <r>
      <t>source height s</t>
    </r>
    <r>
      <rPr>
        <vertAlign val="subscript"/>
        <sz val="11"/>
        <color theme="1"/>
        <rFont val="Calibri"/>
        <family val="2"/>
        <scheme val="minor"/>
      </rPr>
      <t>Q</t>
    </r>
  </si>
  <si>
    <r>
      <t>receiver height h</t>
    </r>
    <r>
      <rPr>
        <vertAlign val="subscript"/>
        <sz val="11"/>
        <color theme="1"/>
        <rFont val="Calibri"/>
        <family val="2"/>
        <scheme val="minor"/>
      </rPr>
      <t>k</t>
    </r>
  </si>
  <si>
    <t>Required parameters specific for each NB field</t>
  </si>
  <si>
    <r>
      <t>effective area of leakage (S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) /m²</t>
    </r>
  </si>
  <si>
    <r>
      <t>leakage height (h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) /m</t>
    </r>
  </si>
  <si>
    <r>
      <t>field height h</t>
    </r>
    <r>
      <rPr>
        <vertAlign val="subscript"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 xml:space="preserve"> /m</t>
    </r>
  </si>
  <si>
    <t>distance A: source - NB top /m</t>
  </si>
  <si>
    <r>
      <t>distance s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: source - leak /m</t>
    </r>
  </si>
  <si>
    <t>Calculated geometric parameters</t>
  </si>
  <si>
    <t>Analysis of criticality condition for the calculation of the influence radius</t>
  </si>
  <si>
    <r>
      <t>distance d</t>
    </r>
    <r>
      <rPr>
        <vertAlign val="subscript"/>
        <sz val="11"/>
        <color theme="9" tint="-0.499984740745262"/>
        <rFont val="Calibri"/>
        <family val="2"/>
        <scheme val="minor"/>
      </rPr>
      <t>k</t>
    </r>
    <r>
      <rPr>
        <sz val="11"/>
        <color theme="9" tint="-0.499984740745262"/>
        <rFont val="Calibri"/>
        <family val="2"/>
        <scheme val="minor"/>
      </rPr>
      <t xml:space="preserve">: NB - receiver /m </t>
    </r>
    <r>
      <rPr>
        <sz val="11"/>
        <color theme="9" tint="-0.499984740745262"/>
        <rFont val="Calibri"/>
        <family val="2"/>
      </rPr>
      <t>→→→</t>
    </r>
  </si>
  <si>
    <r>
      <t xml:space="preserve">value of criticality condition ξ </t>
    </r>
    <r>
      <rPr>
        <sz val="11"/>
        <color theme="4" tint="-0.499984740745262"/>
        <rFont val="Calibri"/>
        <family val="2"/>
      </rPr>
      <t>↘↘↘</t>
    </r>
  </si>
  <si>
    <t>min value for ξ</t>
  </si>
  <si>
    <r>
      <t>at d</t>
    </r>
    <r>
      <rPr>
        <b/>
        <vertAlign val="subscript"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of</t>
    </r>
  </si>
  <si>
    <t>D</t>
  </si>
  <si>
    <t>Q</t>
  </si>
  <si>
    <t>G</t>
  </si>
  <si>
    <r>
      <t>distance d</t>
    </r>
    <r>
      <rPr>
        <vertAlign val="subscript"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 xml:space="preserve">: source - NB </t>
    </r>
  </si>
  <si>
    <t>type/cause of defect</t>
  </si>
  <si>
    <t>---</t>
  </si>
  <si>
    <t>absorbing front?</t>
  </si>
  <si>
    <t>absorbing back?</t>
  </si>
  <si>
    <t>lacking material</t>
  </si>
  <si>
    <t>NB side</t>
  </si>
  <si>
    <t>front</t>
  </si>
  <si>
    <t>back</t>
  </si>
  <si>
    <t>view through</t>
  </si>
  <si>
    <t xml:space="preserve"> impact</t>
  </si>
  <si>
    <t xml:space="preserve"> deformation</t>
  </si>
  <si>
    <t xml:space="preserve"> rust</t>
  </si>
  <si>
    <t xml:space="preserve"> vegetation</t>
  </si>
  <si>
    <t xml:space="preserve"> lacking material</t>
  </si>
  <si>
    <t xml:space="preserve">
position /m</t>
  </si>
  <si>
    <t xml:space="preserve">
size /cm</t>
  </si>
  <si>
    <t xml:space="preserve"> degradation</t>
  </si>
  <si>
    <t>4 - 8</t>
  </si>
  <si>
    <t>8 - 15</t>
  </si>
  <si>
    <t>15 - 35</t>
  </si>
  <si>
    <t>35 - 65</t>
  </si>
  <si>
    <t>65 - 125</t>
  </si>
  <si>
    <t>125 - 235</t>
  </si>
  <si>
    <t>235 - 415</t>
  </si>
  <si>
    <t>&gt; 415</t>
  </si>
  <si>
    <t>&lt; 4</t>
  </si>
  <si>
    <t>material of posts</t>
  </si>
  <si>
    <t>between element and foundation</t>
  </si>
  <si>
    <t>between element and post</t>
  </si>
  <si>
    <t>size of NB field /m</t>
  </si>
  <si>
    <t>road name</t>
  </si>
  <si>
    <t>near</t>
  </si>
  <si>
    <t>from/to km</t>
  </si>
  <si>
    <t>direction</t>
  </si>
  <si>
    <t>from/to coordinates</t>
  </si>
  <si>
    <t>thresholds of critical</t>
  </si>
  <si>
    <t>radius for colour rating</t>
  </si>
  <si>
    <t>with</t>
  </si>
  <si>
    <t>without</t>
  </si>
  <si>
    <t>distance to first lane with and</t>
  </si>
  <si>
    <t>without emergency lane /m</t>
  </si>
  <si>
    <t>Default values</t>
  </si>
  <si>
    <t>No.</t>
  </si>
  <si>
    <t>Weighting function</t>
  </si>
  <si>
    <t>Auxiliary table of distances between NB fields</t>
  </si>
  <si>
    <t>x /m</t>
  </si>
  <si>
    <t>w /factor</t>
  </si>
  <si>
    <t>Auxiliary table of weighted critical radius for superposition of effect from neighbouring NB fields</t>
  </si>
  <si>
    <t>Not for input - do not change!</t>
  </si>
  <si>
    <t>Calculation sheet</t>
  </si>
  <si>
    <t>Assessment for each NB field individually</t>
  </si>
  <si>
    <t>Estimated overall assessment (superposition)</t>
  </si>
  <si>
    <t xml:space="preserve">additional notes
(e.g. on visual/aural impression, absorption material, environmental conditions, general condition, reference to photographs …) </t>
  </si>
  <si>
    <t>defective acoustic condition regarding</t>
  </si>
  <si>
    <t>airborne sound insulation, repairing required</t>
  </si>
  <si>
    <t>questionable acoustic condition, further testing</t>
  </si>
  <si>
    <t>could be required for assessing the effective</t>
  </si>
  <si>
    <t>method)</t>
  </si>
  <si>
    <t>airborne sound insulation (e.g. quick measurement</t>
  </si>
  <si>
    <t xml:space="preserve">acceptable acoustic condition, non-priority actions </t>
  </si>
  <si>
    <t xml:space="preserve">required for airborne sound insulation. </t>
  </si>
  <si>
    <t>No conclusion possible for sound absorption.</t>
  </si>
  <si>
    <t>SOPRANOISE in-situ inspection protocol for noise barriers</t>
  </si>
  <si>
    <t>Sheet 1 - Location</t>
  </si>
  <si>
    <t>Sheet 2 - Construction</t>
  </si>
  <si>
    <t>Sheet 3 - Defects</t>
  </si>
  <si>
    <t>Sheet 4 - Acoustic assessment</t>
  </si>
  <si>
    <t>Acoustic traffic light rating</t>
  </si>
  <si>
    <t>Sheet 5 - Global settings</t>
  </si>
  <si>
    <t>Attention: Only to be changed by experienced users</t>
  </si>
  <si>
    <t>material</t>
  </si>
  <si>
    <t>wood-concrete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</si>
</sst>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"/>
  </numFmts>
  <fonts count="4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vertAlign val="subscript"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53B3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Border="1"/>
    <xf numFmtId="0" fontId="8" fillId="5" borderId="1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164" fontId="11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0" fontId="11" fillId="0" borderId="0" xfId="0" applyFont="1" applyAlignment="1">
      <alignment horizontal="center" vertical="center"/>
    </xf>
    <xf numFmtId="0" fontId="9" fillId="2" borderId="0" xfId="0" quotePrefix="1" applyFont="1" applyFill="1"/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textRotation="90" wrapText="1"/>
    </xf>
    <xf numFmtId="0" fontId="1" fillId="2" borderId="11" xfId="0" applyFont="1" applyFill="1" applyBorder="1" applyAlignment="1">
      <alignment textRotation="90" wrapText="1"/>
    </xf>
    <xf numFmtId="0" fontId="1" fillId="2" borderId="18" xfId="0" applyFont="1" applyFill="1" applyBorder="1" applyAlignment="1">
      <alignment textRotation="90" wrapText="1"/>
    </xf>
    <xf numFmtId="0" fontId="0" fillId="0" borderId="0" xfId="0" applyAlignment="1">
      <alignment horizontal="left"/>
    </xf>
    <xf numFmtId="2" fontId="0" fillId="0" borderId="0" xfId="0" applyNumberFormat="1" applyFont="1" applyAlignment="1">
      <alignment horizont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5" fontId="4" fillId="3" borderId="23" xfId="0" applyNumberFormat="1" applyFont="1" applyFill="1" applyBorder="1" applyAlignment="1" applyProtection="1">
      <alignment horizontal="center" vertical="center"/>
      <protection locked="0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165" fontId="4" fillId="3" borderId="6" xfId="0" applyNumberFormat="1" applyFont="1" applyFill="1" applyBorder="1" applyAlignment="1" applyProtection="1">
      <alignment horizontal="center" vertical="center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28" fillId="2" borderId="3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/>
    </xf>
    <xf numFmtId="0" fontId="24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7" borderId="38" xfId="0" applyFont="1" applyFill="1" applyBorder="1" applyAlignment="1" applyProtection="1">
      <alignment horizontal="center" vertical="center"/>
    </xf>
    <xf numFmtId="0" fontId="1" fillId="6" borderId="3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" fillId="2" borderId="4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8" fillId="2" borderId="39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27" fillId="2" borderId="9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Protection="1"/>
    <xf numFmtId="1" fontId="8" fillId="3" borderId="12" xfId="0" applyNumberFormat="1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33" fillId="2" borderId="2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quotePrefix="1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left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vertical="center"/>
    </xf>
    <xf numFmtId="0" fontId="34" fillId="2" borderId="24" xfId="0" applyFont="1" applyFill="1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/>
    </xf>
    <xf numFmtId="0" fontId="2" fillId="2" borderId="9" xfId="0" applyFont="1" applyFill="1" applyBorder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2" borderId="2" xfId="0" applyFont="1" applyFill="1" applyBorder="1" applyProtection="1"/>
    <xf numFmtId="0" fontId="2" fillId="2" borderId="0" xfId="0" applyFont="1" applyFill="1" applyProtection="1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center" vertical="center" wrapText="1"/>
    </xf>
    <xf numFmtId="1" fontId="1" fillId="2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0" xfId="0" applyFont="1" applyFill="1" applyBorder="1" applyProtection="1"/>
    <xf numFmtId="0" fontId="1" fillId="2" borderId="31" xfId="0" applyFont="1" applyFill="1" applyBorder="1" applyProtection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9" xfId="0" applyFont="1" applyFill="1" applyBorder="1"/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>
      <alignment vertical="center" wrapText="1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5" fillId="2" borderId="2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1" fillId="3" borderId="4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top" textRotation="180" wrapText="1"/>
    </xf>
    <xf numFmtId="0" fontId="34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30" fillId="2" borderId="40" xfId="0" applyFont="1" applyFill="1" applyBorder="1" applyAlignment="1">
      <alignment vertical="center"/>
    </xf>
    <xf numFmtId="166" fontId="30" fillId="2" borderId="40" xfId="0" applyNumberFormat="1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166" fontId="30" fillId="2" borderId="0" xfId="0" applyNumberFormat="1" applyFont="1" applyFill="1" applyBorder="1" applyAlignment="1">
      <alignment vertical="center"/>
    </xf>
    <xf numFmtId="1" fontId="32" fillId="2" borderId="40" xfId="0" applyNumberFormat="1" applyFont="1" applyFill="1" applyBorder="1" applyAlignment="1">
      <alignment vertical="center"/>
    </xf>
    <xf numFmtId="2" fontId="32" fillId="2" borderId="40" xfId="0" applyNumberFormat="1" applyFont="1" applyFill="1" applyBorder="1" applyAlignment="1">
      <alignment vertical="center"/>
    </xf>
    <xf numFmtId="0" fontId="32" fillId="2" borderId="40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vertical="center"/>
    </xf>
    <xf numFmtId="1" fontId="8" fillId="3" borderId="24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34" fillId="2" borderId="31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5" fillId="2" borderId="4" xfId="0" applyFont="1" applyFill="1" applyBorder="1" applyAlignment="1" applyProtection="1">
      <alignment vertical="center"/>
    </xf>
    <xf numFmtId="0" fontId="44" fillId="0" borderId="0" xfId="0" applyFont="1" applyFill="1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3" borderId="62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40" fillId="2" borderId="41" xfId="0" applyFont="1" applyFill="1" applyBorder="1" applyAlignment="1">
      <alignment horizontal="center" vertical="top" textRotation="180" wrapText="1"/>
    </xf>
    <xf numFmtId="0" fontId="40" fillId="2" borderId="42" xfId="0" applyFont="1" applyFill="1" applyBorder="1" applyAlignment="1">
      <alignment horizontal="center" vertical="top" textRotation="180" wrapText="1"/>
    </xf>
    <xf numFmtId="0" fontId="40" fillId="2" borderId="43" xfId="0" applyFont="1" applyFill="1" applyBorder="1" applyAlignment="1">
      <alignment horizontal="center" vertical="top" textRotation="180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top" textRotation="180" wrapText="1"/>
    </xf>
    <xf numFmtId="0" fontId="41" fillId="2" borderId="42" xfId="0" applyFont="1" applyFill="1" applyBorder="1" applyAlignment="1">
      <alignment horizontal="center" vertical="top" textRotation="180" wrapText="1"/>
    </xf>
    <xf numFmtId="0" fontId="41" fillId="2" borderId="43" xfId="0" applyFont="1" applyFill="1" applyBorder="1" applyAlignment="1">
      <alignment horizontal="center" vertical="top" textRotation="180" wrapText="1"/>
    </xf>
    <xf numFmtId="0" fontId="39" fillId="2" borderId="3" xfId="0" applyFont="1" applyFill="1" applyBorder="1" applyAlignment="1" applyProtection="1">
      <alignment horizontal="center" vertical="center"/>
    </xf>
    <xf numFmtId="0" fontId="41" fillId="2" borderId="56" xfId="0" applyFont="1" applyFill="1" applyBorder="1" applyAlignment="1">
      <alignment horizontal="center" vertical="top" textRotation="180" wrapText="1"/>
    </xf>
    <xf numFmtId="0" fontId="1" fillId="2" borderId="17" xfId="0" applyFont="1" applyFill="1" applyBorder="1" applyAlignment="1">
      <alignment horizontal="center" vertical="distributed" wrapText="1"/>
    </xf>
    <xf numFmtId="0" fontId="1" fillId="2" borderId="17" xfId="0" applyFont="1" applyFill="1" applyBorder="1" applyAlignment="1">
      <alignment horizontal="center" vertical="distributed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 wrapText="1"/>
    </xf>
    <xf numFmtId="1" fontId="1" fillId="2" borderId="33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/>
    </xf>
    <xf numFmtId="0" fontId="23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8" fillId="2" borderId="39" xfId="0" applyFont="1" applyFill="1" applyBorder="1" applyAlignment="1" applyProtection="1">
      <alignment horizontal="center"/>
    </xf>
    <xf numFmtId="0" fontId="29" fillId="2" borderId="30" xfId="0" applyFont="1" applyFill="1" applyBorder="1" applyAlignment="1" applyProtection="1">
      <alignment horizontal="center"/>
    </xf>
    <xf numFmtId="0" fontId="29" fillId="2" borderId="31" xfId="0" applyFont="1" applyFill="1" applyBorder="1" applyAlignment="1" applyProtection="1">
      <alignment horizontal="center"/>
    </xf>
    <xf numFmtId="0" fontId="29" fillId="2" borderId="32" xfId="0" applyFont="1" applyFill="1" applyBorder="1" applyAlignment="1" applyProtection="1">
      <alignment horizontal="center"/>
    </xf>
    <xf numFmtId="0" fontId="43" fillId="2" borderId="3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37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fgColor indexed="64"/>
          <bgColor theme="0" tint="-4.9989318521683403E-2"/>
        </patternFill>
      </fill>
    </dxf>
    <dxf>
      <border outline="0">
        <top style="thin">
          <color rgb="FF8EA9DB"/>
        </top>
      </border>
    </dxf>
    <dxf>
      <fill>
        <patternFill>
          <fgColor indexed="64"/>
          <bgColor theme="0" tint="-4.9989318521683403E-2"/>
        </patternFill>
      </fill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D9D9D9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FBFBF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protection locked="1" hidden="0"/>
    </dxf>
  </dxfs>
  <tableStyles count="0" defaultTableStyle="TableStyleMedium2" defaultPivotStyle="PivotStyleLight16"/>
  <colors>
    <mruColors>
      <color rgb="FFFFFFE5"/>
      <color rgb="FFFF0D0D"/>
      <color rgb="FFE53B3B"/>
      <color rgb="FFFFF4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734060</xdr:colOff>
      <xdr:row>50</xdr:row>
      <xdr:rowOff>104775</xdr:rowOff>
    </xdr:from>
    <xdr:to>
      <xdr:col>23</xdr:col>
      <xdr:colOff>220980</xdr:colOff>
      <xdr:row>50</xdr:row>
      <xdr:rowOff>104775</xdr:rowOff>
    </xdr:to>
    <xdr:cxnSp macro="">
      <xdr:nvCxn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5007610" y="4886325"/>
          <a:ext cx="17729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0</xdr:rowOff>
        </xdr:from>
        <xdr:to>
          <xdr:col>6</xdr:col>
          <xdr:colOff>0</xdr:colOff>
          <xdr:row>6</xdr:row>
          <xdr:rowOff>161925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0</xdr:rowOff>
        </xdr:from>
        <xdr:to>
          <xdr:col>7</xdr:col>
          <xdr:colOff>0</xdr:colOff>
          <xdr:row>6</xdr:row>
          <xdr:rowOff>161925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0</xdr:rowOff>
        </xdr:from>
        <xdr:to>
          <xdr:col>8</xdr:col>
          <xdr:colOff>0</xdr:colOff>
          <xdr:row>6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0</xdr:rowOff>
        </xdr:from>
        <xdr:to>
          <xdr:col>9</xdr:col>
          <xdr:colOff>0</xdr:colOff>
          <xdr:row>6</xdr:row>
          <xdr:rowOff>161925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0</xdr:rowOff>
        </xdr:from>
        <xdr:to>
          <xdr:col>10</xdr:col>
          <xdr:colOff>0</xdr:colOff>
          <xdr:row>6</xdr:row>
          <xdr:rowOff>161925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0</xdr:rowOff>
        </xdr:from>
        <xdr:to>
          <xdr:col>11</xdr:col>
          <xdr:colOff>0</xdr:colOff>
          <xdr:row>6</xdr:row>
          <xdr:rowOff>161925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0</xdr:rowOff>
        </xdr:from>
        <xdr:to>
          <xdr:col>6</xdr:col>
          <xdr:colOff>0</xdr:colOff>
          <xdr:row>7</xdr:row>
          <xdr:rowOff>161925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0</xdr:rowOff>
        </xdr:from>
        <xdr:to>
          <xdr:col>7</xdr:col>
          <xdr:colOff>0</xdr:colOff>
          <xdr:row>7</xdr:row>
          <xdr:rowOff>161925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8</xdr:col>
          <xdr:colOff>0</xdr:colOff>
          <xdr:row>7</xdr:row>
          <xdr:rowOff>161925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0</xdr:rowOff>
        </xdr:from>
        <xdr:to>
          <xdr:col>9</xdr:col>
          <xdr:colOff>0</xdr:colOff>
          <xdr:row>7</xdr:row>
          <xdr:rowOff>161925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0</xdr:rowOff>
        </xdr:from>
        <xdr:to>
          <xdr:col>10</xdr:col>
          <xdr:colOff>0</xdr:colOff>
          <xdr:row>7</xdr:row>
          <xdr:rowOff>161925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0</xdr:rowOff>
        </xdr:from>
        <xdr:to>
          <xdr:col>11</xdr:col>
          <xdr:colOff>0</xdr:colOff>
          <xdr:row>7</xdr:row>
          <xdr:rowOff>161925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0</xdr:rowOff>
        </xdr:from>
        <xdr:to>
          <xdr:col>6</xdr:col>
          <xdr:colOff>0</xdr:colOff>
          <xdr:row>8</xdr:row>
          <xdr:rowOff>161925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7</xdr:col>
          <xdr:colOff>0</xdr:colOff>
          <xdr:row>8</xdr:row>
          <xdr:rowOff>161925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8</xdr:col>
          <xdr:colOff>0</xdr:colOff>
          <xdr:row>8</xdr:row>
          <xdr:rowOff>161925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0</xdr:rowOff>
        </xdr:from>
        <xdr:to>
          <xdr:col>9</xdr:col>
          <xdr:colOff>0</xdr:colOff>
          <xdr:row>8</xdr:row>
          <xdr:rowOff>161925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0</xdr:rowOff>
        </xdr:from>
        <xdr:to>
          <xdr:col>10</xdr:col>
          <xdr:colOff>0</xdr:colOff>
          <xdr:row>8</xdr:row>
          <xdr:rowOff>161925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0</xdr:rowOff>
        </xdr:from>
        <xdr:to>
          <xdr:col>11</xdr:col>
          <xdr:colOff>0</xdr:colOff>
          <xdr:row>8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0</xdr:rowOff>
        </xdr:from>
        <xdr:to>
          <xdr:col>6</xdr:col>
          <xdr:colOff>0</xdr:colOff>
          <xdr:row>9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0</xdr:rowOff>
        </xdr:from>
        <xdr:to>
          <xdr:col>7</xdr:col>
          <xdr:colOff>0</xdr:colOff>
          <xdr:row>9</xdr:row>
          <xdr:rowOff>161925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0</xdr:rowOff>
        </xdr:from>
        <xdr:to>
          <xdr:col>8</xdr:col>
          <xdr:colOff>0</xdr:colOff>
          <xdr:row>9</xdr:row>
          <xdr:rowOff>161925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0</xdr:rowOff>
        </xdr:from>
        <xdr:to>
          <xdr:col>9</xdr:col>
          <xdr:colOff>0</xdr:colOff>
          <xdr:row>9</xdr:row>
          <xdr:rowOff>161925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2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0</xdr:rowOff>
        </xdr:from>
        <xdr:to>
          <xdr:col>10</xdr:col>
          <xdr:colOff>0</xdr:colOff>
          <xdr:row>9</xdr:row>
          <xdr:rowOff>161925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2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0</xdr:rowOff>
        </xdr:from>
        <xdr:to>
          <xdr:col>11</xdr:col>
          <xdr:colOff>0</xdr:colOff>
          <xdr:row>9</xdr:row>
          <xdr:rowOff>161925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2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10</xdr:row>
          <xdr:rowOff>161925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2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0</xdr:rowOff>
        </xdr:from>
        <xdr:to>
          <xdr:col>7</xdr:col>
          <xdr:colOff>0</xdr:colOff>
          <xdr:row>10</xdr:row>
          <xdr:rowOff>161925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2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0</xdr:rowOff>
        </xdr:from>
        <xdr:to>
          <xdr:col>8</xdr:col>
          <xdr:colOff>0</xdr:colOff>
          <xdr:row>10</xdr:row>
          <xdr:rowOff>161925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2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0</xdr:rowOff>
        </xdr:from>
        <xdr:to>
          <xdr:col>9</xdr:col>
          <xdr:colOff>0</xdr:colOff>
          <xdr:row>10</xdr:row>
          <xdr:rowOff>161925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2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0</xdr:rowOff>
        </xdr:from>
        <xdr:to>
          <xdr:col>10</xdr:col>
          <xdr:colOff>0</xdr:colOff>
          <xdr:row>10</xdr:row>
          <xdr:rowOff>161925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2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0</xdr:rowOff>
        </xdr:from>
        <xdr:to>
          <xdr:col>11</xdr:col>
          <xdr:colOff>0</xdr:colOff>
          <xdr:row>10</xdr:row>
          <xdr:rowOff>161925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2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0</xdr:rowOff>
        </xdr:from>
        <xdr:to>
          <xdr:col>6</xdr:col>
          <xdr:colOff>0</xdr:colOff>
          <xdr:row>11</xdr:row>
          <xdr:rowOff>161925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2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0</xdr:rowOff>
        </xdr:from>
        <xdr:to>
          <xdr:col>7</xdr:col>
          <xdr:colOff>0</xdr:colOff>
          <xdr:row>11</xdr:row>
          <xdr:rowOff>161925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2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0</xdr:rowOff>
        </xdr:from>
        <xdr:to>
          <xdr:col>8</xdr:col>
          <xdr:colOff>0</xdr:colOff>
          <xdr:row>11</xdr:row>
          <xdr:rowOff>161925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2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0</xdr:rowOff>
        </xdr:from>
        <xdr:to>
          <xdr:col>9</xdr:col>
          <xdr:colOff>0</xdr:colOff>
          <xdr:row>11</xdr:row>
          <xdr:rowOff>161925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2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2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0</xdr:rowOff>
        </xdr:from>
        <xdr:to>
          <xdr:col>11</xdr:col>
          <xdr:colOff>0</xdr:colOff>
          <xdr:row>11</xdr:row>
          <xdr:rowOff>161925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2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0</xdr:rowOff>
        </xdr:from>
        <xdr:to>
          <xdr:col>6</xdr:col>
          <xdr:colOff>0</xdr:colOff>
          <xdr:row>12</xdr:row>
          <xdr:rowOff>161925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2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0</xdr:rowOff>
        </xdr:from>
        <xdr:to>
          <xdr:col>7</xdr:col>
          <xdr:colOff>0</xdr:colOff>
          <xdr:row>12</xdr:row>
          <xdr:rowOff>161925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2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0</xdr:rowOff>
        </xdr:from>
        <xdr:to>
          <xdr:col>8</xdr:col>
          <xdr:colOff>0</xdr:colOff>
          <xdr:row>12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2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0</xdr:rowOff>
        </xdr:from>
        <xdr:to>
          <xdr:col>9</xdr:col>
          <xdr:colOff>0</xdr:colOff>
          <xdr:row>12</xdr:row>
          <xdr:rowOff>161925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2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2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0</xdr:rowOff>
        </xdr:from>
        <xdr:to>
          <xdr:col>11</xdr:col>
          <xdr:colOff>0</xdr:colOff>
          <xdr:row>12</xdr:row>
          <xdr:rowOff>161925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2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2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0</xdr:rowOff>
        </xdr:from>
        <xdr:to>
          <xdr:col>7</xdr:col>
          <xdr:colOff>0</xdr:colOff>
          <xdr:row>13</xdr:row>
          <xdr:rowOff>161925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2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0</xdr:rowOff>
        </xdr:from>
        <xdr:to>
          <xdr:col>8</xdr:col>
          <xdr:colOff>0</xdr:colOff>
          <xdr:row>13</xdr:row>
          <xdr:rowOff>161925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2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0</xdr:rowOff>
        </xdr:from>
        <xdr:to>
          <xdr:col>9</xdr:col>
          <xdr:colOff>0</xdr:colOff>
          <xdr:row>13</xdr:row>
          <xdr:rowOff>161925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0</xdr:rowOff>
        </xdr:from>
        <xdr:to>
          <xdr:col>11</xdr:col>
          <xdr:colOff>0</xdr:colOff>
          <xdr:row>13</xdr:row>
          <xdr:rowOff>161925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0</xdr:rowOff>
        </xdr:from>
        <xdr:to>
          <xdr:col>6</xdr:col>
          <xdr:colOff>0</xdr:colOff>
          <xdr:row>14</xdr:row>
          <xdr:rowOff>161925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2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7</xdr:col>
          <xdr:colOff>0</xdr:colOff>
          <xdr:row>14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8</xdr:col>
          <xdr:colOff>0</xdr:colOff>
          <xdr:row>14</xdr:row>
          <xdr:rowOff>161925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9</xdr:col>
          <xdr:colOff>0</xdr:colOff>
          <xdr:row>14</xdr:row>
          <xdr:rowOff>161925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2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10</xdr:col>
          <xdr:colOff>0</xdr:colOff>
          <xdr:row>14</xdr:row>
          <xdr:rowOff>161925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0</xdr:rowOff>
        </xdr:from>
        <xdr:to>
          <xdr:col>11</xdr:col>
          <xdr:colOff>0</xdr:colOff>
          <xdr:row>14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2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0</xdr:rowOff>
        </xdr:from>
        <xdr:to>
          <xdr:col>6</xdr:col>
          <xdr:colOff>0</xdr:colOff>
          <xdr:row>15</xdr:row>
          <xdr:rowOff>161925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2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0</xdr:rowOff>
        </xdr:from>
        <xdr:to>
          <xdr:col>7</xdr:col>
          <xdr:colOff>0</xdr:colOff>
          <xdr:row>15</xdr:row>
          <xdr:rowOff>161925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2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0</xdr:rowOff>
        </xdr:from>
        <xdr:to>
          <xdr:col>8</xdr:col>
          <xdr:colOff>0</xdr:colOff>
          <xdr:row>15</xdr:row>
          <xdr:rowOff>161925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2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0</xdr:rowOff>
        </xdr:from>
        <xdr:to>
          <xdr:col>9</xdr:col>
          <xdr:colOff>0</xdr:colOff>
          <xdr:row>15</xdr:row>
          <xdr:rowOff>161925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2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10</xdr:col>
          <xdr:colOff>0</xdr:colOff>
          <xdr:row>15</xdr:row>
          <xdr:rowOff>161925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2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0</xdr:rowOff>
        </xdr:from>
        <xdr:to>
          <xdr:col>11</xdr:col>
          <xdr:colOff>0</xdr:colOff>
          <xdr:row>15</xdr:row>
          <xdr:rowOff>161925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2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0</xdr:rowOff>
        </xdr:from>
        <xdr:to>
          <xdr:col>6</xdr:col>
          <xdr:colOff>0</xdr:colOff>
          <xdr:row>16</xdr:row>
          <xdr:rowOff>161925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2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0</xdr:rowOff>
        </xdr:from>
        <xdr:to>
          <xdr:col>7</xdr:col>
          <xdr:colOff>0</xdr:colOff>
          <xdr:row>16</xdr:row>
          <xdr:rowOff>161925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2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0</xdr:rowOff>
        </xdr:from>
        <xdr:to>
          <xdr:col>8</xdr:col>
          <xdr:colOff>0</xdr:colOff>
          <xdr:row>16</xdr:row>
          <xdr:rowOff>161925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2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0</xdr:rowOff>
        </xdr:from>
        <xdr:to>
          <xdr:col>9</xdr:col>
          <xdr:colOff>0</xdr:colOff>
          <xdr:row>16</xdr:row>
          <xdr:rowOff>161925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2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0</xdr:rowOff>
        </xdr:from>
        <xdr:to>
          <xdr:col>10</xdr:col>
          <xdr:colOff>0</xdr:colOff>
          <xdr:row>16</xdr:row>
          <xdr:rowOff>161925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2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0</xdr:rowOff>
        </xdr:from>
        <xdr:to>
          <xdr:col>11</xdr:col>
          <xdr:colOff>0</xdr:colOff>
          <xdr:row>16</xdr:row>
          <xdr:rowOff>161925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2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0</xdr:rowOff>
        </xdr:from>
        <xdr:to>
          <xdr:col>6</xdr:col>
          <xdr:colOff>0</xdr:colOff>
          <xdr:row>17</xdr:row>
          <xdr:rowOff>161925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2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0</xdr:rowOff>
        </xdr:from>
        <xdr:to>
          <xdr:col>7</xdr:col>
          <xdr:colOff>0</xdr:colOff>
          <xdr:row>17</xdr:row>
          <xdr:rowOff>161925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2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8</xdr:col>
          <xdr:colOff>0</xdr:colOff>
          <xdr:row>17</xdr:row>
          <xdr:rowOff>161925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2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0</xdr:rowOff>
        </xdr:from>
        <xdr:to>
          <xdr:col>9</xdr:col>
          <xdr:colOff>0</xdr:colOff>
          <xdr:row>17</xdr:row>
          <xdr:rowOff>161925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2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0</xdr:rowOff>
        </xdr:from>
        <xdr:to>
          <xdr:col>10</xdr:col>
          <xdr:colOff>0</xdr:colOff>
          <xdr:row>17</xdr:row>
          <xdr:rowOff>161925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2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0</xdr:rowOff>
        </xdr:from>
        <xdr:to>
          <xdr:col>11</xdr:col>
          <xdr:colOff>0</xdr:colOff>
          <xdr:row>17</xdr:row>
          <xdr:rowOff>161925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2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0</xdr:rowOff>
        </xdr:from>
        <xdr:to>
          <xdr:col>6</xdr:col>
          <xdr:colOff>0</xdr:colOff>
          <xdr:row>18</xdr:row>
          <xdr:rowOff>161925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2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0</xdr:rowOff>
        </xdr:from>
        <xdr:to>
          <xdr:col>7</xdr:col>
          <xdr:colOff>0</xdr:colOff>
          <xdr:row>18</xdr:row>
          <xdr:rowOff>161925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2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8</xdr:col>
          <xdr:colOff>0</xdr:colOff>
          <xdr:row>18</xdr:row>
          <xdr:rowOff>161925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2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0</xdr:rowOff>
        </xdr:from>
        <xdr:to>
          <xdr:col>9</xdr:col>
          <xdr:colOff>0</xdr:colOff>
          <xdr:row>18</xdr:row>
          <xdr:rowOff>161925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2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10</xdr:col>
          <xdr:colOff>0</xdr:colOff>
          <xdr:row>18</xdr:row>
          <xdr:rowOff>161925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2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0</xdr:rowOff>
        </xdr:from>
        <xdr:to>
          <xdr:col>11</xdr:col>
          <xdr:colOff>0</xdr:colOff>
          <xdr:row>18</xdr:row>
          <xdr:rowOff>161925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2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0</xdr:rowOff>
        </xdr:from>
        <xdr:to>
          <xdr:col>6</xdr:col>
          <xdr:colOff>0</xdr:colOff>
          <xdr:row>19</xdr:row>
          <xdr:rowOff>161925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2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0</xdr:rowOff>
        </xdr:from>
        <xdr:to>
          <xdr:col>7</xdr:col>
          <xdr:colOff>0</xdr:colOff>
          <xdr:row>19</xdr:row>
          <xdr:rowOff>161925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2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0</xdr:rowOff>
        </xdr:from>
        <xdr:to>
          <xdr:col>8</xdr:col>
          <xdr:colOff>0</xdr:colOff>
          <xdr:row>19</xdr:row>
          <xdr:rowOff>161925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2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0</xdr:rowOff>
        </xdr:from>
        <xdr:to>
          <xdr:col>9</xdr:col>
          <xdr:colOff>0</xdr:colOff>
          <xdr:row>19</xdr:row>
          <xdr:rowOff>161925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2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0</xdr:rowOff>
        </xdr:from>
        <xdr:to>
          <xdr:col>10</xdr:col>
          <xdr:colOff>0</xdr:colOff>
          <xdr:row>19</xdr:row>
          <xdr:rowOff>161925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2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0</xdr:rowOff>
        </xdr:from>
        <xdr:to>
          <xdr:col>11</xdr:col>
          <xdr:colOff>0</xdr:colOff>
          <xdr:row>19</xdr:row>
          <xdr:rowOff>161925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2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0</xdr:rowOff>
        </xdr:from>
        <xdr:to>
          <xdr:col>6</xdr:col>
          <xdr:colOff>0</xdr:colOff>
          <xdr:row>20</xdr:row>
          <xdr:rowOff>161925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2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0</xdr:rowOff>
        </xdr:from>
        <xdr:to>
          <xdr:col>7</xdr:col>
          <xdr:colOff>0</xdr:colOff>
          <xdr:row>20</xdr:row>
          <xdr:rowOff>161925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2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8</xdr:col>
          <xdr:colOff>0</xdr:colOff>
          <xdr:row>20</xdr:row>
          <xdr:rowOff>161925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2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0</xdr:rowOff>
        </xdr:from>
        <xdr:to>
          <xdr:col>9</xdr:col>
          <xdr:colOff>0</xdr:colOff>
          <xdr:row>20</xdr:row>
          <xdr:rowOff>161925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2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10</xdr:col>
          <xdr:colOff>0</xdr:colOff>
          <xdr:row>20</xdr:row>
          <xdr:rowOff>161925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2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11</xdr:col>
          <xdr:colOff>0</xdr:colOff>
          <xdr:row>20</xdr:row>
          <xdr:rowOff>161925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2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0</xdr:rowOff>
        </xdr:from>
        <xdr:to>
          <xdr:col>6</xdr:col>
          <xdr:colOff>0</xdr:colOff>
          <xdr:row>21</xdr:row>
          <xdr:rowOff>161925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2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0</xdr:rowOff>
        </xdr:from>
        <xdr:to>
          <xdr:col>7</xdr:col>
          <xdr:colOff>0</xdr:colOff>
          <xdr:row>21</xdr:row>
          <xdr:rowOff>161925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2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8</xdr:col>
          <xdr:colOff>0</xdr:colOff>
          <xdr:row>21</xdr:row>
          <xdr:rowOff>161925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2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0</xdr:rowOff>
        </xdr:from>
        <xdr:to>
          <xdr:col>9</xdr:col>
          <xdr:colOff>0</xdr:colOff>
          <xdr:row>21</xdr:row>
          <xdr:rowOff>161925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2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0</xdr:rowOff>
        </xdr:from>
        <xdr:to>
          <xdr:col>10</xdr:col>
          <xdr:colOff>0</xdr:colOff>
          <xdr:row>21</xdr:row>
          <xdr:rowOff>161925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2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0</xdr:rowOff>
        </xdr:from>
        <xdr:to>
          <xdr:col>11</xdr:col>
          <xdr:colOff>0</xdr:colOff>
          <xdr:row>21</xdr:row>
          <xdr:rowOff>161925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2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0</xdr:rowOff>
        </xdr:from>
        <xdr:to>
          <xdr:col>6</xdr:col>
          <xdr:colOff>0</xdr:colOff>
          <xdr:row>22</xdr:row>
          <xdr:rowOff>161925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2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2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0</xdr:rowOff>
        </xdr:from>
        <xdr:to>
          <xdr:col>8</xdr:col>
          <xdr:colOff>0</xdr:colOff>
          <xdr:row>22</xdr:row>
          <xdr:rowOff>161925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2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0</xdr:rowOff>
        </xdr:from>
        <xdr:to>
          <xdr:col>9</xdr:col>
          <xdr:colOff>0</xdr:colOff>
          <xdr:row>22</xdr:row>
          <xdr:rowOff>161925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2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0</xdr:rowOff>
        </xdr:from>
        <xdr:to>
          <xdr:col>10</xdr:col>
          <xdr:colOff>0</xdr:colOff>
          <xdr:row>22</xdr:row>
          <xdr:rowOff>161925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2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0</xdr:rowOff>
        </xdr:from>
        <xdr:to>
          <xdr:col>11</xdr:col>
          <xdr:colOff>0</xdr:colOff>
          <xdr:row>22</xdr:row>
          <xdr:rowOff>161925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2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0</xdr:rowOff>
        </xdr:from>
        <xdr:to>
          <xdr:col>6</xdr:col>
          <xdr:colOff>0</xdr:colOff>
          <xdr:row>23</xdr:row>
          <xdr:rowOff>161925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2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2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0</xdr:rowOff>
        </xdr:from>
        <xdr:to>
          <xdr:col>8</xdr:col>
          <xdr:colOff>0</xdr:colOff>
          <xdr:row>23</xdr:row>
          <xdr:rowOff>161925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2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0</xdr:rowOff>
        </xdr:from>
        <xdr:to>
          <xdr:col>9</xdr:col>
          <xdr:colOff>0</xdr:colOff>
          <xdr:row>23</xdr:row>
          <xdr:rowOff>161925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2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0</xdr:rowOff>
        </xdr:from>
        <xdr:to>
          <xdr:col>10</xdr:col>
          <xdr:colOff>0</xdr:colOff>
          <xdr:row>23</xdr:row>
          <xdr:rowOff>161925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2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0</xdr:rowOff>
        </xdr:from>
        <xdr:to>
          <xdr:col>11</xdr:col>
          <xdr:colOff>0</xdr:colOff>
          <xdr:row>23</xdr:row>
          <xdr:rowOff>161925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2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0</xdr:rowOff>
        </xdr:from>
        <xdr:to>
          <xdr:col>6</xdr:col>
          <xdr:colOff>0</xdr:colOff>
          <xdr:row>24</xdr:row>
          <xdr:rowOff>161925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2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2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0</xdr:rowOff>
        </xdr:from>
        <xdr:to>
          <xdr:col>8</xdr:col>
          <xdr:colOff>0</xdr:colOff>
          <xdr:row>24</xdr:row>
          <xdr:rowOff>161925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2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0</xdr:rowOff>
        </xdr:from>
        <xdr:to>
          <xdr:col>9</xdr:col>
          <xdr:colOff>0</xdr:colOff>
          <xdr:row>24</xdr:row>
          <xdr:rowOff>161925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2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0</xdr:rowOff>
        </xdr:from>
        <xdr:to>
          <xdr:col>10</xdr:col>
          <xdr:colOff>0</xdr:colOff>
          <xdr:row>24</xdr:row>
          <xdr:rowOff>161925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2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11</xdr:col>
          <xdr:colOff>0</xdr:colOff>
          <xdr:row>24</xdr:row>
          <xdr:rowOff>161925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2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0</xdr:rowOff>
        </xdr:from>
        <xdr:to>
          <xdr:col>6</xdr:col>
          <xdr:colOff>0</xdr:colOff>
          <xdr:row>25</xdr:row>
          <xdr:rowOff>161925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2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2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0</xdr:colOff>
          <xdr:row>25</xdr:row>
          <xdr:rowOff>161925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2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0</xdr:rowOff>
        </xdr:from>
        <xdr:to>
          <xdr:col>9</xdr:col>
          <xdr:colOff>0</xdr:colOff>
          <xdr:row>25</xdr:row>
          <xdr:rowOff>161925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2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0</xdr:rowOff>
        </xdr:from>
        <xdr:to>
          <xdr:col>10</xdr:col>
          <xdr:colOff>0</xdr:colOff>
          <xdr:row>25</xdr:row>
          <xdr:rowOff>161925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2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0</xdr:rowOff>
        </xdr:from>
        <xdr:to>
          <xdr:col>11</xdr:col>
          <xdr:colOff>0</xdr:colOff>
          <xdr:row>25</xdr:row>
          <xdr:rowOff>161925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2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0</xdr:rowOff>
        </xdr:from>
        <xdr:to>
          <xdr:col>6</xdr:col>
          <xdr:colOff>0</xdr:colOff>
          <xdr:row>26</xdr:row>
          <xdr:rowOff>161925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2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2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0</xdr:rowOff>
        </xdr:from>
        <xdr:to>
          <xdr:col>8</xdr:col>
          <xdr:colOff>0</xdr:colOff>
          <xdr:row>26</xdr:row>
          <xdr:rowOff>161925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2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0</xdr:rowOff>
        </xdr:from>
        <xdr:to>
          <xdr:col>9</xdr:col>
          <xdr:colOff>0</xdr:colOff>
          <xdr:row>26</xdr:row>
          <xdr:rowOff>161925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2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0</xdr:rowOff>
        </xdr:from>
        <xdr:to>
          <xdr:col>10</xdr:col>
          <xdr:colOff>0</xdr:colOff>
          <xdr:row>26</xdr:row>
          <xdr:rowOff>161925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2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0</xdr:rowOff>
        </xdr:from>
        <xdr:to>
          <xdr:col>11</xdr:col>
          <xdr:colOff>0</xdr:colOff>
          <xdr:row>26</xdr:row>
          <xdr:rowOff>161925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2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0</xdr:rowOff>
        </xdr:from>
        <xdr:to>
          <xdr:col>6</xdr:col>
          <xdr:colOff>0</xdr:colOff>
          <xdr:row>27</xdr:row>
          <xdr:rowOff>161925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2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2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0</xdr:rowOff>
        </xdr:from>
        <xdr:to>
          <xdr:col>8</xdr:col>
          <xdr:colOff>0</xdr:colOff>
          <xdr:row>27</xdr:row>
          <xdr:rowOff>161925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2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0</xdr:rowOff>
        </xdr:from>
        <xdr:to>
          <xdr:col>9</xdr:col>
          <xdr:colOff>0</xdr:colOff>
          <xdr:row>27</xdr:row>
          <xdr:rowOff>161925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2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0</xdr:rowOff>
        </xdr:from>
        <xdr:to>
          <xdr:col>10</xdr:col>
          <xdr:colOff>0</xdr:colOff>
          <xdr:row>27</xdr:row>
          <xdr:rowOff>161925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2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0</xdr:rowOff>
        </xdr:from>
        <xdr:to>
          <xdr:col>11</xdr:col>
          <xdr:colOff>0</xdr:colOff>
          <xdr:row>27</xdr:row>
          <xdr:rowOff>161925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2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0</xdr:rowOff>
        </xdr:from>
        <xdr:to>
          <xdr:col>6</xdr:col>
          <xdr:colOff>0</xdr:colOff>
          <xdr:row>28</xdr:row>
          <xdr:rowOff>161925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2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2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0</xdr:rowOff>
        </xdr:from>
        <xdr:to>
          <xdr:col>8</xdr:col>
          <xdr:colOff>0</xdr:colOff>
          <xdr:row>28</xdr:row>
          <xdr:rowOff>161925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2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0</xdr:rowOff>
        </xdr:from>
        <xdr:to>
          <xdr:col>9</xdr:col>
          <xdr:colOff>0</xdr:colOff>
          <xdr:row>28</xdr:row>
          <xdr:rowOff>161925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2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0</xdr:rowOff>
        </xdr:from>
        <xdr:to>
          <xdr:col>10</xdr:col>
          <xdr:colOff>0</xdr:colOff>
          <xdr:row>28</xdr:row>
          <xdr:rowOff>161925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2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0</xdr:rowOff>
        </xdr:from>
        <xdr:to>
          <xdr:col>11</xdr:col>
          <xdr:colOff>0</xdr:colOff>
          <xdr:row>28</xdr:row>
          <xdr:rowOff>161925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2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0</xdr:rowOff>
        </xdr:from>
        <xdr:to>
          <xdr:col>6</xdr:col>
          <xdr:colOff>0</xdr:colOff>
          <xdr:row>29</xdr:row>
          <xdr:rowOff>161925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2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2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0</xdr:rowOff>
        </xdr:from>
        <xdr:to>
          <xdr:col>8</xdr:col>
          <xdr:colOff>0</xdr:colOff>
          <xdr:row>29</xdr:row>
          <xdr:rowOff>161925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2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0</xdr:rowOff>
        </xdr:from>
        <xdr:to>
          <xdr:col>9</xdr:col>
          <xdr:colOff>0</xdr:colOff>
          <xdr:row>29</xdr:row>
          <xdr:rowOff>161925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2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0</xdr:rowOff>
        </xdr:from>
        <xdr:to>
          <xdr:col>10</xdr:col>
          <xdr:colOff>0</xdr:colOff>
          <xdr:row>29</xdr:row>
          <xdr:rowOff>161925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2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0</xdr:rowOff>
        </xdr:from>
        <xdr:to>
          <xdr:col>11</xdr:col>
          <xdr:colOff>0</xdr:colOff>
          <xdr:row>29</xdr:row>
          <xdr:rowOff>161925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2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0</xdr:rowOff>
        </xdr:from>
        <xdr:to>
          <xdr:col>6</xdr:col>
          <xdr:colOff>0</xdr:colOff>
          <xdr:row>30</xdr:row>
          <xdr:rowOff>161925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2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2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0</xdr:rowOff>
        </xdr:from>
        <xdr:to>
          <xdr:col>8</xdr:col>
          <xdr:colOff>0</xdr:colOff>
          <xdr:row>30</xdr:row>
          <xdr:rowOff>161925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2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0</xdr:rowOff>
        </xdr:from>
        <xdr:to>
          <xdr:col>9</xdr:col>
          <xdr:colOff>0</xdr:colOff>
          <xdr:row>30</xdr:row>
          <xdr:rowOff>161925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2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0</xdr:rowOff>
        </xdr:from>
        <xdr:to>
          <xdr:col>10</xdr:col>
          <xdr:colOff>0</xdr:colOff>
          <xdr:row>30</xdr:row>
          <xdr:rowOff>161925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2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0</xdr:rowOff>
        </xdr:from>
        <xdr:to>
          <xdr:col>11</xdr:col>
          <xdr:colOff>0</xdr:colOff>
          <xdr:row>30</xdr:row>
          <xdr:rowOff>161925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2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6</xdr:col>
          <xdr:colOff>0</xdr:colOff>
          <xdr:row>31</xdr:row>
          <xdr:rowOff>161925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2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2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0</xdr:rowOff>
        </xdr:from>
        <xdr:to>
          <xdr:col>8</xdr:col>
          <xdr:colOff>0</xdr:colOff>
          <xdr:row>31</xdr:row>
          <xdr:rowOff>161925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2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0</xdr:rowOff>
        </xdr:from>
        <xdr:to>
          <xdr:col>9</xdr:col>
          <xdr:colOff>0</xdr:colOff>
          <xdr:row>31</xdr:row>
          <xdr:rowOff>161925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2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0</xdr:rowOff>
        </xdr:from>
        <xdr:to>
          <xdr:col>10</xdr:col>
          <xdr:colOff>0</xdr:colOff>
          <xdr:row>31</xdr:row>
          <xdr:rowOff>161925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2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0</xdr:rowOff>
        </xdr:from>
        <xdr:to>
          <xdr:col>11</xdr:col>
          <xdr:colOff>0</xdr:colOff>
          <xdr:row>31</xdr:row>
          <xdr:rowOff>161925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2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0</xdr:rowOff>
        </xdr:from>
        <xdr:to>
          <xdr:col>6</xdr:col>
          <xdr:colOff>0</xdr:colOff>
          <xdr:row>32</xdr:row>
          <xdr:rowOff>161925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2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2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0</xdr:rowOff>
        </xdr:from>
        <xdr:to>
          <xdr:col>8</xdr:col>
          <xdr:colOff>0</xdr:colOff>
          <xdr:row>32</xdr:row>
          <xdr:rowOff>161925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2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0</xdr:rowOff>
        </xdr:from>
        <xdr:to>
          <xdr:col>9</xdr:col>
          <xdr:colOff>0</xdr:colOff>
          <xdr:row>32</xdr:row>
          <xdr:rowOff>161925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2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0</xdr:rowOff>
        </xdr:from>
        <xdr:to>
          <xdr:col>10</xdr:col>
          <xdr:colOff>0</xdr:colOff>
          <xdr:row>32</xdr:row>
          <xdr:rowOff>161925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2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0</xdr:rowOff>
        </xdr:from>
        <xdr:to>
          <xdr:col>11</xdr:col>
          <xdr:colOff>0</xdr:colOff>
          <xdr:row>32</xdr:row>
          <xdr:rowOff>161925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2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0</xdr:rowOff>
        </xdr:from>
        <xdr:to>
          <xdr:col>6</xdr:col>
          <xdr:colOff>0</xdr:colOff>
          <xdr:row>33</xdr:row>
          <xdr:rowOff>161925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2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2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0</xdr:rowOff>
        </xdr:from>
        <xdr:to>
          <xdr:col>8</xdr:col>
          <xdr:colOff>0</xdr:colOff>
          <xdr:row>33</xdr:row>
          <xdr:rowOff>161925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2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0</xdr:rowOff>
        </xdr:from>
        <xdr:to>
          <xdr:col>9</xdr:col>
          <xdr:colOff>0</xdr:colOff>
          <xdr:row>33</xdr:row>
          <xdr:rowOff>161925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2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0</xdr:rowOff>
        </xdr:from>
        <xdr:to>
          <xdr:col>10</xdr:col>
          <xdr:colOff>0</xdr:colOff>
          <xdr:row>33</xdr:row>
          <xdr:rowOff>161925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2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0</xdr:rowOff>
        </xdr:from>
        <xdr:to>
          <xdr:col>11</xdr:col>
          <xdr:colOff>0</xdr:colOff>
          <xdr:row>33</xdr:row>
          <xdr:rowOff>161925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2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0</xdr:rowOff>
        </xdr:from>
        <xdr:to>
          <xdr:col>6</xdr:col>
          <xdr:colOff>0</xdr:colOff>
          <xdr:row>34</xdr:row>
          <xdr:rowOff>161925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2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2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0</xdr:rowOff>
        </xdr:from>
        <xdr:to>
          <xdr:col>8</xdr:col>
          <xdr:colOff>0</xdr:colOff>
          <xdr:row>34</xdr:row>
          <xdr:rowOff>161925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2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0</xdr:rowOff>
        </xdr:from>
        <xdr:to>
          <xdr:col>9</xdr:col>
          <xdr:colOff>0</xdr:colOff>
          <xdr:row>34</xdr:row>
          <xdr:rowOff>161925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2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0</xdr:rowOff>
        </xdr:from>
        <xdr:to>
          <xdr:col>10</xdr:col>
          <xdr:colOff>0</xdr:colOff>
          <xdr:row>34</xdr:row>
          <xdr:rowOff>161925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2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0</xdr:rowOff>
        </xdr:from>
        <xdr:to>
          <xdr:col>11</xdr:col>
          <xdr:colOff>0</xdr:colOff>
          <xdr:row>34</xdr:row>
          <xdr:rowOff>161925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2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0</xdr:rowOff>
        </xdr:from>
        <xdr:to>
          <xdr:col>6</xdr:col>
          <xdr:colOff>0</xdr:colOff>
          <xdr:row>35</xdr:row>
          <xdr:rowOff>161925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2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2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0</xdr:rowOff>
        </xdr:from>
        <xdr:to>
          <xdr:col>8</xdr:col>
          <xdr:colOff>0</xdr:colOff>
          <xdr:row>35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2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0</xdr:rowOff>
        </xdr:from>
        <xdr:to>
          <xdr:col>9</xdr:col>
          <xdr:colOff>0</xdr:colOff>
          <xdr:row>35</xdr:row>
          <xdr:rowOff>161925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2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0</xdr:rowOff>
        </xdr:from>
        <xdr:to>
          <xdr:col>10</xdr:col>
          <xdr:colOff>0</xdr:colOff>
          <xdr:row>35</xdr:row>
          <xdr:rowOff>161925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2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0</xdr:rowOff>
        </xdr:from>
        <xdr:to>
          <xdr:col>11</xdr:col>
          <xdr:colOff>0</xdr:colOff>
          <xdr:row>35</xdr:row>
          <xdr:rowOff>161925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2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0</xdr:rowOff>
        </xdr:from>
        <xdr:to>
          <xdr:col>6</xdr:col>
          <xdr:colOff>0</xdr:colOff>
          <xdr:row>36</xdr:row>
          <xdr:rowOff>161925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2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2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0</xdr:rowOff>
        </xdr:from>
        <xdr:to>
          <xdr:col>8</xdr:col>
          <xdr:colOff>0</xdr:colOff>
          <xdr:row>36</xdr:row>
          <xdr:rowOff>161925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2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0</xdr:rowOff>
        </xdr:from>
        <xdr:to>
          <xdr:col>9</xdr:col>
          <xdr:colOff>0</xdr:colOff>
          <xdr:row>36</xdr:row>
          <xdr:rowOff>161925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2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0</xdr:rowOff>
        </xdr:from>
        <xdr:to>
          <xdr:col>10</xdr:col>
          <xdr:colOff>0</xdr:colOff>
          <xdr:row>36</xdr:row>
          <xdr:rowOff>161925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2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0</xdr:rowOff>
        </xdr:from>
        <xdr:to>
          <xdr:col>11</xdr:col>
          <xdr:colOff>0</xdr:colOff>
          <xdr:row>36</xdr:row>
          <xdr:rowOff>161925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2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6</xdr:col>
          <xdr:colOff>0</xdr:colOff>
          <xdr:row>37</xdr:row>
          <xdr:rowOff>161925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2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2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0</xdr:rowOff>
        </xdr:from>
        <xdr:to>
          <xdr:col>8</xdr:col>
          <xdr:colOff>0</xdr:colOff>
          <xdr:row>37</xdr:row>
          <xdr:rowOff>161925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2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0</xdr:rowOff>
        </xdr:from>
        <xdr:to>
          <xdr:col>9</xdr:col>
          <xdr:colOff>0</xdr:colOff>
          <xdr:row>37</xdr:row>
          <xdr:rowOff>161925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2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0</xdr:rowOff>
        </xdr:from>
        <xdr:to>
          <xdr:col>10</xdr:col>
          <xdr:colOff>0</xdr:colOff>
          <xdr:row>37</xdr:row>
          <xdr:rowOff>161925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2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0</xdr:rowOff>
        </xdr:from>
        <xdr:to>
          <xdr:col>11</xdr:col>
          <xdr:colOff>0</xdr:colOff>
          <xdr:row>37</xdr:row>
          <xdr:rowOff>161925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2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0</xdr:rowOff>
        </xdr:from>
        <xdr:to>
          <xdr:col>6</xdr:col>
          <xdr:colOff>0</xdr:colOff>
          <xdr:row>38</xdr:row>
          <xdr:rowOff>161925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2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2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0</xdr:rowOff>
        </xdr:from>
        <xdr:to>
          <xdr:col>8</xdr:col>
          <xdr:colOff>0</xdr:colOff>
          <xdr:row>38</xdr:row>
          <xdr:rowOff>161925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2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0</xdr:rowOff>
        </xdr:from>
        <xdr:to>
          <xdr:col>9</xdr:col>
          <xdr:colOff>0</xdr:colOff>
          <xdr:row>38</xdr:row>
          <xdr:rowOff>161925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2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0</xdr:rowOff>
        </xdr:from>
        <xdr:to>
          <xdr:col>10</xdr:col>
          <xdr:colOff>0</xdr:colOff>
          <xdr:row>38</xdr:row>
          <xdr:rowOff>161925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2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0</xdr:rowOff>
        </xdr:from>
        <xdr:to>
          <xdr:col>11</xdr:col>
          <xdr:colOff>0</xdr:colOff>
          <xdr:row>38</xdr:row>
          <xdr:rowOff>161925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2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0</xdr:rowOff>
        </xdr:from>
        <xdr:to>
          <xdr:col>6</xdr:col>
          <xdr:colOff>0</xdr:colOff>
          <xdr:row>39</xdr:row>
          <xdr:rowOff>161925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2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2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0</xdr:rowOff>
        </xdr:from>
        <xdr:to>
          <xdr:col>8</xdr:col>
          <xdr:colOff>0</xdr:colOff>
          <xdr:row>39</xdr:row>
          <xdr:rowOff>161925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2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0</xdr:rowOff>
        </xdr:from>
        <xdr:to>
          <xdr:col>9</xdr:col>
          <xdr:colOff>0</xdr:colOff>
          <xdr:row>39</xdr:row>
          <xdr:rowOff>161925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2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0</xdr:rowOff>
        </xdr:from>
        <xdr:to>
          <xdr:col>10</xdr:col>
          <xdr:colOff>0</xdr:colOff>
          <xdr:row>39</xdr:row>
          <xdr:rowOff>161925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2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39</xdr:row>
          <xdr:rowOff>0</xdr:rowOff>
        </xdr:from>
        <xdr:to>
          <xdr:col>11</xdr:col>
          <xdr:colOff>0</xdr:colOff>
          <xdr:row>39</xdr:row>
          <xdr:rowOff>161925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2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0</xdr:rowOff>
        </xdr:from>
        <xdr:to>
          <xdr:col>6</xdr:col>
          <xdr:colOff>0</xdr:colOff>
          <xdr:row>40</xdr:row>
          <xdr:rowOff>161925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2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2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0</xdr:rowOff>
        </xdr:from>
        <xdr:to>
          <xdr:col>8</xdr:col>
          <xdr:colOff>0</xdr:colOff>
          <xdr:row>40</xdr:row>
          <xdr:rowOff>161925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2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0</xdr:rowOff>
        </xdr:from>
        <xdr:to>
          <xdr:col>9</xdr:col>
          <xdr:colOff>0</xdr:colOff>
          <xdr:row>40</xdr:row>
          <xdr:rowOff>161925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2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0</xdr:rowOff>
        </xdr:from>
        <xdr:to>
          <xdr:col>10</xdr:col>
          <xdr:colOff>0</xdr:colOff>
          <xdr:row>40</xdr:row>
          <xdr:rowOff>161925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2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11</xdr:col>
          <xdr:colOff>0</xdr:colOff>
          <xdr:row>40</xdr:row>
          <xdr:rowOff>161925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2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0</xdr:rowOff>
        </xdr:from>
        <xdr:to>
          <xdr:col>6</xdr:col>
          <xdr:colOff>0</xdr:colOff>
          <xdr:row>41</xdr:row>
          <xdr:rowOff>161925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2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2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0</xdr:rowOff>
        </xdr:from>
        <xdr:to>
          <xdr:col>8</xdr:col>
          <xdr:colOff>0</xdr:colOff>
          <xdr:row>41</xdr:row>
          <xdr:rowOff>161925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2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0</xdr:rowOff>
        </xdr:from>
        <xdr:to>
          <xdr:col>9</xdr:col>
          <xdr:colOff>0</xdr:colOff>
          <xdr:row>41</xdr:row>
          <xdr:rowOff>161925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2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0</xdr:rowOff>
        </xdr:from>
        <xdr:to>
          <xdr:col>10</xdr:col>
          <xdr:colOff>0</xdr:colOff>
          <xdr:row>41</xdr:row>
          <xdr:rowOff>161925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2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0</xdr:rowOff>
        </xdr:from>
        <xdr:to>
          <xdr:col>11</xdr:col>
          <xdr:colOff>0</xdr:colOff>
          <xdr:row>41</xdr:row>
          <xdr:rowOff>161925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2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0</xdr:rowOff>
        </xdr:from>
        <xdr:to>
          <xdr:col>6</xdr:col>
          <xdr:colOff>0</xdr:colOff>
          <xdr:row>42</xdr:row>
          <xdr:rowOff>161925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2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2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0</xdr:rowOff>
        </xdr:from>
        <xdr:to>
          <xdr:col>8</xdr:col>
          <xdr:colOff>0</xdr:colOff>
          <xdr:row>42</xdr:row>
          <xdr:rowOff>161925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2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0</xdr:rowOff>
        </xdr:from>
        <xdr:to>
          <xdr:col>9</xdr:col>
          <xdr:colOff>0</xdr:colOff>
          <xdr:row>42</xdr:row>
          <xdr:rowOff>161925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2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0</xdr:rowOff>
        </xdr:from>
        <xdr:to>
          <xdr:col>10</xdr:col>
          <xdr:colOff>0</xdr:colOff>
          <xdr:row>42</xdr:row>
          <xdr:rowOff>161925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2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0</xdr:rowOff>
        </xdr:from>
        <xdr:to>
          <xdr:col>11</xdr:col>
          <xdr:colOff>0</xdr:colOff>
          <xdr:row>42</xdr:row>
          <xdr:rowOff>161925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2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43</xdr:row>
          <xdr:rowOff>0</xdr:rowOff>
        </xdr:from>
        <xdr:to>
          <xdr:col>6</xdr:col>
          <xdr:colOff>0</xdr:colOff>
          <xdr:row>43</xdr:row>
          <xdr:rowOff>161925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2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2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0</xdr:rowOff>
        </xdr:from>
        <xdr:to>
          <xdr:col>8</xdr:col>
          <xdr:colOff>0</xdr:colOff>
          <xdr:row>43</xdr:row>
          <xdr:rowOff>161925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2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0</xdr:rowOff>
        </xdr:from>
        <xdr:to>
          <xdr:col>9</xdr:col>
          <xdr:colOff>0</xdr:colOff>
          <xdr:row>43</xdr:row>
          <xdr:rowOff>161925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2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0</xdr:rowOff>
        </xdr:from>
        <xdr:to>
          <xdr:col>10</xdr:col>
          <xdr:colOff>0</xdr:colOff>
          <xdr:row>43</xdr:row>
          <xdr:rowOff>161925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2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0</xdr:rowOff>
        </xdr:from>
        <xdr:to>
          <xdr:col>11</xdr:col>
          <xdr:colOff>0</xdr:colOff>
          <xdr:row>43</xdr:row>
          <xdr:rowOff>161925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2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44</xdr:row>
          <xdr:rowOff>0</xdr:rowOff>
        </xdr:from>
        <xdr:to>
          <xdr:col>6</xdr:col>
          <xdr:colOff>0</xdr:colOff>
          <xdr:row>44</xdr:row>
          <xdr:rowOff>161925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2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2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0</xdr:rowOff>
        </xdr:from>
        <xdr:to>
          <xdr:col>8</xdr:col>
          <xdr:colOff>0</xdr:colOff>
          <xdr:row>44</xdr:row>
          <xdr:rowOff>161925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2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0</xdr:rowOff>
        </xdr:from>
        <xdr:to>
          <xdr:col>9</xdr:col>
          <xdr:colOff>0</xdr:colOff>
          <xdr:row>44</xdr:row>
          <xdr:rowOff>161925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2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0</xdr:rowOff>
        </xdr:from>
        <xdr:to>
          <xdr:col>10</xdr:col>
          <xdr:colOff>0</xdr:colOff>
          <xdr:row>44</xdr:row>
          <xdr:rowOff>161925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2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44</xdr:row>
          <xdr:rowOff>0</xdr:rowOff>
        </xdr:from>
        <xdr:to>
          <xdr:col>11</xdr:col>
          <xdr:colOff>0</xdr:colOff>
          <xdr:row>44</xdr:row>
          <xdr:rowOff>161925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2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0</xdr:rowOff>
        </xdr:from>
        <xdr:to>
          <xdr:col>6</xdr:col>
          <xdr:colOff>0</xdr:colOff>
          <xdr:row>45</xdr:row>
          <xdr:rowOff>161925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2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2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0</xdr:rowOff>
        </xdr:from>
        <xdr:to>
          <xdr:col>8</xdr:col>
          <xdr:colOff>0</xdr:colOff>
          <xdr:row>45</xdr:row>
          <xdr:rowOff>161925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2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0</xdr:rowOff>
        </xdr:from>
        <xdr:to>
          <xdr:col>9</xdr:col>
          <xdr:colOff>0</xdr:colOff>
          <xdr:row>45</xdr:row>
          <xdr:rowOff>161925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2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0</xdr:rowOff>
        </xdr:from>
        <xdr:to>
          <xdr:col>10</xdr:col>
          <xdr:colOff>0</xdr:colOff>
          <xdr:row>45</xdr:row>
          <xdr:rowOff>161925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2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45</xdr:row>
          <xdr:rowOff>0</xdr:rowOff>
        </xdr:from>
        <xdr:to>
          <xdr:col>11</xdr:col>
          <xdr:colOff>0</xdr:colOff>
          <xdr:row>45</xdr:row>
          <xdr:rowOff>161925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2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0</xdr:rowOff>
        </xdr:from>
        <xdr:to>
          <xdr:col>6</xdr:col>
          <xdr:colOff>0</xdr:colOff>
          <xdr:row>46</xdr:row>
          <xdr:rowOff>161925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2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2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0</xdr:rowOff>
        </xdr:from>
        <xdr:to>
          <xdr:col>8</xdr:col>
          <xdr:colOff>0</xdr:colOff>
          <xdr:row>46</xdr:row>
          <xdr:rowOff>161925</xdr:rowOff>
        </xdr:to>
        <xdr:sp macro="" textlink="">
          <xdr:nvSpPr>
            <xdr:cNvPr id="6397" name="Check Box 25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2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0</xdr:rowOff>
        </xdr:from>
        <xdr:to>
          <xdr:col>9</xdr:col>
          <xdr:colOff>0</xdr:colOff>
          <xdr:row>46</xdr:row>
          <xdr:rowOff>161925</xdr:rowOff>
        </xdr:to>
        <xdr:sp macro="" textlink="">
          <xdr:nvSpPr>
            <xdr:cNvPr id="6398" name="Check Box 25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2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0</xdr:rowOff>
        </xdr:from>
        <xdr:to>
          <xdr:col>10</xdr:col>
          <xdr:colOff>0</xdr:colOff>
          <xdr:row>46</xdr:row>
          <xdr:rowOff>161925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2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0</xdr:rowOff>
        </xdr:from>
        <xdr:to>
          <xdr:col>11</xdr:col>
          <xdr:colOff>0</xdr:colOff>
          <xdr:row>46</xdr:row>
          <xdr:rowOff>161925</xdr:rowOff>
        </xdr:to>
        <xdr:sp macro="" textlink="">
          <xdr:nvSpPr>
            <xdr:cNvPr id="6400" name="Check Box 25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2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0</xdr:rowOff>
        </xdr:from>
        <xdr:to>
          <xdr:col>6</xdr:col>
          <xdr:colOff>0</xdr:colOff>
          <xdr:row>47</xdr:row>
          <xdr:rowOff>161925</xdr:rowOff>
        </xdr:to>
        <xdr:sp macro="" textlink="">
          <xdr:nvSpPr>
            <xdr:cNvPr id="6401" name="Check Box 25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2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6402" name="Check Box 25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2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0</xdr:rowOff>
        </xdr:from>
        <xdr:to>
          <xdr:col>8</xdr:col>
          <xdr:colOff>0</xdr:colOff>
          <xdr:row>47</xdr:row>
          <xdr:rowOff>161925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2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0</xdr:rowOff>
        </xdr:from>
        <xdr:to>
          <xdr:col>9</xdr:col>
          <xdr:colOff>0</xdr:colOff>
          <xdr:row>47</xdr:row>
          <xdr:rowOff>161925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2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0</xdr:rowOff>
        </xdr:from>
        <xdr:to>
          <xdr:col>10</xdr:col>
          <xdr:colOff>0</xdr:colOff>
          <xdr:row>47</xdr:row>
          <xdr:rowOff>161925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2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0</xdr:rowOff>
        </xdr:from>
        <xdr:to>
          <xdr:col>11</xdr:col>
          <xdr:colOff>0</xdr:colOff>
          <xdr:row>47</xdr:row>
          <xdr:rowOff>161925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2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0</xdr:rowOff>
        </xdr:from>
        <xdr:to>
          <xdr:col>6</xdr:col>
          <xdr:colOff>0</xdr:colOff>
          <xdr:row>48</xdr:row>
          <xdr:rowOff>161925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2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2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0</xdr:rowOff>
        </xdr:from>
        <xdr:to>
          <xdr:col>8</xdr:col>
          <xdr:colOff>0</xdr:colOff>
          <xdr:row>48</xdr:row>
          <xdr:rowOff>161925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2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0</xdr:rowOff>
        </xdr:from>
        <xdr:to>
          <xdr:col>9</xdr:col>
          <xdr:colOff>0</xdr:colOff>
          <xdr:row>48</xdr:row>
          <xdr:rowOff>161925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2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0</xdr:rowOff>
        </xdr:from>
        <xdr:to>
          <xdr:col>10</xdr:col>
          <xdr:colOff>0</xdr:colOff>
          <xdr:row>48</xdr:row>
          <xdr:rowOff>161925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2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48</xdr:row>
          <xdr:rowOff>0</xdr:rowOff>
        </xdr:from>
        <xdr:to>
          <xdr:col>11</xdr:col>
          <xdr:colOff>0</xdr:colOff>
          <xdr:row>48</xdr:row>
          <xdr:rowOff>161925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2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49</xdr:row>
          <xdr:rowOff>0</xdr:rowOff>
        </xdr:from>
        <xdr:to>
          <xdr:col>6</xdr:col>
          <xdr:colOff>0</xdr:colOff>
          <xdr:row>49</xdr:row>
          <xdr:rowOff>161925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2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2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0</xdr:rowOff>
        </xdr:from>
        <xdr:to>
          <xdr:col>8</xdr:col>
          <xdr:colOff>0</xdr:colOff>
          <xdr:row>49</xdr:row>
          <xdr:rowOff>161925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2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0</xdr:rowOff>
        </xdr:from>
        <xdr:to>
          <xdr:col>9</xdr:col>
          <xdr:colOff>0</xdr:colOff>
          <xdr:row>49</xdr:row>
          <xdr:rowOff>161925</xdr:rowOff>
        </xdr:to>
        <xdr:sp macro="" textlink="">
          <xdr:nvSpPr>
            <xdr:cNvPr id="6416" name="Check Box 27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2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0</xdr:rowOff>
        </xdr:from>
        <xdr:to>
          <xdr:col>10</xdr:col>
          <xdr:colOff>0</xdr:colOff>
          <xdr:row>49</xdr:row>
          <xdr:rowOff>161925</xdr:rowOff>
        </xdr:to>
        <xdr:sp macro="" textlink="">
          <xdr:nvSpPr>
            <xdr:cNvPr id="6417" name="Check Box 273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2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0</xdr:rowOff>
        </xdr:from>
        <xdr:to>
          <xdr:col>11</xdr:col>
          <xdr:colOff>0</xdr:colOff>
          <xdr:row>49</xdr:row>
          <xdr:rowOff>161925</xdr:rowOff>
        </xdr:to>
        <xdr:sp macro="" textlink="">
          <xdr:nvSpPr>
            <xdr:cNvPr id="6418" name="Check Box 274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2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0</xdr:rowOff>
        </xdr:from>
        <xdr:to>
          <xdr:col>6</xdr:col>
          <xdr:colOff>0</xdr:colOff>
          <xdr:row>50</xdr:row>
          <xdr:rowOff>161925</xdr:rowOff>
        </xdr:to>
        <xdr:sp macro="" textlink="">
          <xdr:nvSpPr>
            <xdr:cNvPr id="6419" name="Check Box 27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2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2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0</xdr:rowOff>
        </xdr:from>
        <xdr:to>
          <xdr:col>8</xdr:col>
          <xdr:colOff>0</xdr:colOff>
          <xdr:row>50</xdr:row>
          <xdr:rowOff>161925</xdr:rowOff>
        </xdr:to>
        <xdr:sp macro="" textlink="">
          <xdr:nvSpPr>
            <xdr:cNvPr id="6421" name="Check Box 277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2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0</xdr:rowOff>
        </xdr:from>
        <xdr:to>
          <xdr:col>9</xdr:col>
          <xdr:colOff>0</xdr:colOff>
          <xdr:row>50</xdr:row>
          <xdr:rowOff>161925</xdr:rowOff>
        </xdr:to>
        <xdr:sp macro="" textlink="">
          <xdr:nvSpPr>
            <xdr:cNvPr id="6422" name="Check Box 27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2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50</xdr:row>
          <xdr:rowOff>0</xdr:rowOff>
        </xdr:from>
        <xdr:to>
          <xdr:col>10</xdr:col>
          <xdr:colOff>0</xdr:colOff>
          <xdr:row>50</xdr:row>
          <xdr:rowOff>161925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2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0</xdr:rowOff>
        </xdr:from>
        <xdr:to>
          <xdr:col>11</xdr:col>
          <xdr:colOff>0</xdr:colOff>
          <xdr:row>50</xdr:row>
          <xdr:rowOff>161925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2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51</xdr:row>
          <xdr:rowOff>0</xdr:rowOff>
        </xdr:from>
        <xdr:to>
          <xdr:col>6</xdr:col>
          <xdr:colOff>0</xdr:colOff>
          <xdr:row>51</xdr:row>
          <xdr:rowOff>161925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2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2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0</xdr:rowOff>
        </xdr:from>
        <xdr:to>
          <xdr:col>8</xdr:col>
          <xdr:colOff>0</xdr:colOff>
          <xdr:row>51</xdr:row>
          <xdr:rowOff>161925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2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0</xdr:rowOff>
        </xdr:from>
        <xdr:to>
          <xdr:col>9</xdr:col>
          <xdr:colOff>0</xdr:colOff>
          <xdr:row>51</xdr:row>
          <xdr:rowOff>161925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2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0</xdr:rowOff>
        </xdr:from>
        <xdr:to>
          <xdr:col>10</xdr:col>
          <xdr:colOff>0</xdr:colOff>
          <xdr:row>51</xdr:row>
          <xdr:rowOff>161925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2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51</xdr:row>
          <xdr:rowOff>0</xdr:rowOff>
        </xdr:from>
        <xdr:to>
          <xdr:col>11</xdr:col>
          <xdr:colOff>0</xdr:colOff>
          <xdr:row>51</xdr:row>
          <xdr:rowOff>161925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2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52</xdr:row>
          <xdr:rowOff>0</xdr:rowOff>
        </xdr:from>
        <xdr:to>
          <xdr:col>6</xdr:col>
          <xdr:colOff>0</xdr:colOff>
          <xdr:row>52</xdr:row>
          <xdr:rowOff>161925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2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6432" name="Check Box 288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2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0</xdr:rowOff>
        </xdr:from>
        <xdr:to>
          <xdr:col>8</xdr:col>
          <xdr:colOff>0</xdr:colOff>
          <xdr:row>52</xdr:row>
          <xdr:rowOff>161925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2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0</xdr:rowOff>
        </xdr:from>
        <xdr:to>
          <xdr:col>9</xdr:col>
          <xdr:colOff>0</xdr:colOff>
          <xdr:row>52</xdr:row>
          <xdr:rowOff>161925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2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0</xdr:rowOff>
        </xdr:from>
        <xdr:to>
          <xdr:col>10</xdr:col>
          <xdr:colOff>0</xdr:colOff>
          <xdr:row>52</xdr:row>
          <xdr:rowOff>161925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2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52</xdr:row>
          <xdr:rowOff>0</xdr:rowOff>
        </xdr:from>
        <xdr:to>
          <xdr:col>11</xdr:col>
          <xdr:colOff>0</xdr:colOff>
          <xdr:row>52</xdr:row>
          <xdr:rowOff>161925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2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53</xdr:row>
          <xdr:rowOff>0</xdr:rowOff>
        </xdr:from>
        <xdr:to>
          <xdr:col>6</xdr:col>
          <xdr:colOff>0</xdr:colOff>
          <xdr:row>53</xdr:row>
          <xdr:rowOff>161925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2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2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0</xdr:rowOff>
        </xdr:from>
        <xdr:to>
          <xdr:col>8</xdr:col>
          <xdr:colOff>0</xdr:colOff>
          <xdr:row>53</xdr:row>
          <xdr:rowOff>161925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2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0</xdr:rowOff>
        </xdr:from>
        <xdr:to>
          <xdr:col>9</xdr:col>
          <xdr:colOff>0</xdr:colOff>
          <xdr:row>53</xdr:row>
          <xdr:rowOff>161925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2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0</xdr:rowOff>
        </xdr:from>
        <xdr:to>
          <xdr:col>10</xdr:col>
          <xdr:colOff>0</xdr:colOff>
          <xdr:row>53</xdr:row>
          <xdr:rowOff>161925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2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0</xdr:rowOff>
        </xdr:from>
        <xdr:to>
          <xdr:col>11</xdr:col>
          <xdr:colOff>0</xdr:colOff>
          <xdr:row>53</xdr:row>
          <xdr:rowOff>161925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2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54</xdr:row>
          <xdr:rowOff>0</xdr:rowOff>
        </xdr:from>
        <xdr:to>
          <xdr:col>6</xdr:col>
          <xdr:colOff>0</xdr:colOff>
          <xdr:row>54</xdr:row>
          <xdr:rowOff>161925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2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2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0</xdr:rowOff>
        </xdr:from>
        <xdr:to>
          <xdr:col>8</xdr:col>
          <xdr:colOff>0</xdr:colOff>
          <xdr:row>54</xdr:row>
          <xdr:rowOff>161925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2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0</xdr:rowOff>
        </xdr:from>
        <xdr:to>
          <xdr:col>9</xdr:col>
          <xdr:colOff>0</xdr:colOff>
          <xdr:row>54</xdr:row>
          <xdr:rowOff>161925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2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0</xdr:rowOff>
        </xdr:from>
        <xdr:to>
          <xdr:col>10</xdr:col>
          <xdr:colOff>0</xdr:colOff>
          <xdr:row>54</xdr:row>
          <xdr:rowOff>161925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2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54</xdr:row>
          <xdr:rowOff>0</xdr:rowOff>
        </xdr:from>
        <xdr:to>
          <xdr:col>11</xdr:col>
          <xdr:colOff>0</xdr:colOff>
          <xdr:row>54</xdr:row>
          <xdr:rowOff>161925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2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55</xdr:row>
          <xdr:rowOff>0</xdr:rowOff>
        </xdr:from>
        <xdr:to>
          <xdr:col>6</xdr:col>
          <xdr:colOff>0</xdr:colOff>
          <xdr:row>55</xdr:row>
          <xdr:rowOff>161925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2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2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0</xdr:rowOff>
        </xdr:from>
        <xdr:to>
          <xdr:col>8</xdr:col>
          <xdr:colOff>0</xdr:colOff>
          <xdr:row>55</xdr:row>
          <xdr:rowOff>161925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2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0</xdr:rowOff>
        </xdr:from>
        <xdr:to>
          <xdr:col>9</xdr:col>
          <xdr:colOff>0</xdr:colOff>
          <xdr:row>55</xdr:row>
          <xdr:rowOff>161925</xdr:rowOff>
        </xdr:to>
        <xdr:sp macro="" textlink="">
          <xdr:nvSpPr>
            <xdr:cNvPr id="6452" name="Check Box 308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2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55</xdr:row>
          <xdr:rowOff>0</xdr:rowOff>
        </xdr:from>
        <xdr:to>
          <xdr:col>10</xdr:col>
          <xdr:colOff>0</xdr:colOff>
          <xdr:row>55</xdr:row>
          <xdr:rowOff>161925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2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0</xdr:rowOff>
        </xdr:from>
        <xdr:to>
          <xdr:col>11</xdr:col>
          <xdr:colOff>0</xdr:colOff>
          <xdr:row>55</xdr:row>
          <xdr:rowOff>161925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2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734060</xdr:colOff>
      <xdr:row>47</xdr:row>
      <xdr:rowOff>104775</xdr:rowOff>
    </xdr:from>
    <xdr:to>
      <xdr:col>23</xdr:col>
      <xdr:colOff>220980</xdr:colOff>
      <xdr:row>47</xdr:row>
      <xdr:rowOff>104775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21908135" y="12915900"/>
          <a:ext cx="29159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178A8E-90D0-4DD5-8BEC-738CF9EE0AB7}" name="Tabelle1" displayName="Tabelle1" ref="R7:R9" totalsRowShown="0" headerRowDxfId="36" dataDxfId="35">
  <autoFilter ref="R7:R9" xr:uid="{2903BAA0-EDB4-4F3F-9407-BC5480D0EF7A}"/>
  <tableColumns count="1">
    <tableColumn id="1" xr3:uid="{EC81A510-2590-49E6-BF77-90C54CCEB518}" name="emergency lane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E25CA6-34D9-4C85-9C40-210903F7F405}" name="Tabelle14" displayName="Tabelle14" ref="U4:U13" totalsRowShown="0" headerRowDxfId="33" dataDxfId="32">
  <autoFilter ref="U4:U13" xr:uid="{A6974E8E-BAFF-46F1-9AC2-33DF2B9CB02C}"/>
  <tableColumns count="1">
    <tableColumn id="1" xr3:uid="{86BA0318-C488-4349-8A27-205C8617470C}" name="emergency lane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F16E86-B467-40A4-8858-F394D0CF62AB}" name="Tabelle4" displayName="Tabelle4" ref="V4:V17" totalsRowShown="0" headerRowDxfId="30" dataDxfId="29">
  <autoFilter ref="V4:V17" xr:uid="{92AAEADF-9F8A-47C4-96B0-8B7C2DC81D4C}"/>
  <tableColumns count="1">
    <tableColumn id="1" xr3:uid="{D41A894C-493A-4AB6-9672-2CD61ACFAEC7}" name="material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A7F9EAF-9775-496D-9EE9-5DB1378475C9}" name="Tabelle5" displayName="Tabelle5" ref="W4:W7" totalsRowShown="0" headerRowDxfId="27" dataDxfId="26">
  <autoFilter ref="W4:W7" xr:uid="{2701FA8D-C4F2-47B1-B465-3E6D80094E1B}"/>
  <tableColumns count="1">
    <tableColumn id="1" xr3:uid="{B35D9DAD-58E3-482E-9BE6-C56953F3A809}" name="mat po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C4AE34-1AA8-4839-BBC2-9E9FD09C3780}" name="Tabelle83" displayName="Tabelle83" ref="AB4:AH24" totalsRowShown="0" headerRowDxfId="24" dataDxfId="23">
  <autoFilter ref="AB4:AH24" xr:uid="{A8F1D47A-B29E-4B22-8965-8840E0AE66CC}"/>
  <tableColumns count="7">
    <tableColumn id="1" xr3:uid="{809A8463-4E21-455F-8465-747A0795D291}" name="Defect" dataDxfId="22"/>
    <tableColumn id="2" xr3:uid="{C5815DCC-6E61-4BEE-A5B2-EE4B98C5F337}" name="Type" dataDxfId="21"/>
    <tableColumn id="3" xr3:uid="{50E430DE-1728-4756-A96C-5D1CF5E242A8}" name="translucent" dataDxfId="20"/>
    <tableColumn id="4" xr3:uid="{2CF278B2-12C2-42B1-A5B1-5E2D5ECE0F1B}" name="Position vertical" dataDxfId="19"/>
    <tableColumn id="5" xr3:uid="{C5DEA04F-C1E6-4BF1-9219-16DAD7E1639F}" name="Position horizontal" dataDxfId="18"/>
    <tableColumn id="6" xr3:uid="{F7E99FEE-67D1-4B36-B6EF-3DD1738A8D75}" name="Size vertical" dataDxfId="17"/>
    <tableColumn id="7" xr3:uid="{58D2AD2A-7D2E-450D-A10A-0639E5904B57}" name="Size horizontal" dataDxfId="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F640F07-DDD1-4581-B04B-90AF2539C35B}" name="Tabelle68" displayName="Tabelle68" ref="AA4:AA26" totalsRowShown="0" headerRowDxfId="15" dataDxfId="14">
  <autoFilter ref="AA4:AA26" xr:uid="{EAF51032-2737-4CEA-B1F7-1F8C38D6FA74}"/>
  <tableColumns count="1">
    <tableColumn id="1" xr3:uid="{A22FE494-3A57-480F-8120-60B061689B25}" name="Spalte1" dataDxfId="1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8707330-9FF3-43F0-95C2-6A598587B727}" name="Tabelle912" displayName="Tabelle912" ref="Z4:Z7" totalsRowShown="0" headerRowDxfId="12" dataDxfId="10" headerRowBorderDxfId="11" tableBorderDxfId="9">
  <autoFilter ref="Z4:Z7" xr:uid="{E9467C0C-2AF6-434A-B49F-5BA1049F92C8}"/>
  <tableColumns count="1">
    <tableColumn id="1" xr3:uid="{A6DEEE56-CD96-41F7-8A8A-8D5B1324A0B4}" name="NB side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table" Target="../tables/table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table" Target="../tables/table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76" Type="http://schemas.openxmlformats.org/officeDocument/2006/relationships/ctrlProp" Target="../ctrlProps/ctrlProp273.xml"/><Relationship Id="rId292" Type="http://schemas.openxmlformats.org/officeDocument/2006/relationships/ctrlProp" Target="../ctrlProps/ctrlProp289.xml"/><Relationship Id="rId297" Type="http://schemas.openxmlformats.org/officeDocument/2006/relationships/ctrlProp" Target="../ctrlProps/ctrlProp294.xml"/><Relationship Id="rId306" Type="http://schemas.openxmlformats.org/officeDocument/2006/relationships/table" Target="../tables/table7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C844-B016-41EC-A3D3-6E259126FFFB}">
  <sheetPr codeName="Tabelle2">
    <pageSetUpPr fitToPage="1"/>
  </sheetPr>
  <dimension ref="B1:R38"/>
  <sheetViews>
    <sheetView zoomScale="115" zoomScaleNormal="115" workbookViewId="0">
      <selection activeCell="D4" sqref="D4"/>
    </sheetView>
  </sheetViews>
  <sheetFormatPr baseColWidth="10" defaultColWidth="17.140625" defaultRowHeight="18.75" x14ac:dyDescent="0.3"/>
  <cols>
    <col min="1" max="1" width="6.42578125" style="71" customWidth="1"/>
    <col min="2" max="2" width="2.140625" style="71" customWidth="1"/>
    <col min="3" max="3" width="24.7109375" style="71" customWidth="1"/>
    <col min="4" max="4" width="17.5703125" style="78" customWidth="1"/>
    <col min="5" max="5" width="17.5703125" style="71" customWidth="1"/>
    <col min="6" max="7" width="6.42578125" style="71" customWidth="1"/>
    <col min="8" max="14" width="17.140625" style="71"/>
    <col min="15" max="15" width="20.28515625" style="71" customWidth="1"/>
    <col min="16" max="17" width="17.140625" style="71"/>
    <col min="18" max="18" width="25.28515625" style="71" customWidth="1"/>
    <col min="19" max="16384" width="17.140625" style="71"/>
  </cols>
  <sheetData>
    <row r="1" spans="2:18" ht="26.25" customHeight="1" thickBot="1" x14ac:dyDescent="0.35">
      <c r="B1" s="175" t="s">
        <v>148</v>
      </c>
      <c r="C1" s="175"/>
      <c r="D1" s="175"/>
      <c r="E1" s="175"/>
      <c r="F1" s="175"/>
    </row>
    <row r="2" spans="2:18" ht="26.25" customHeight="1" thickBot="1" x14ac:dyDescent="0.35">
      <c r="B2" s="176" t="s">
        <v>149</v>
      </c>
      <c r="C2" s="177"/>
      <c r="D2" s="177"/>
      <c r="E2" s="177"/>
      <c r="F2" s="178"/>
    </row>
    <row r="3" spans="2:18" x14ac:dyDescent="0.3">
      <c r="B3" s="117"/>
      <c r="C3" s="118"/>
      <c r="D3" s="69"/>
      <c r="E3" s="70"/>
      <c r="F3" s="73"/>
    </row>
    <row r="4" spans="2:18" ht="19.5" thickBot="1" x14ac:dyDescent="0.35">
      <c r="B4" s="72"/>
      <c r="C4" s="84" t="s">
        <v>116</v>
      </c>
      <c r="D4" s="104"/>
      <c r="E4" s="68"/>
      <c r="F4" s="73"/>
      <c r="G4" s="106"/>
      <c r="R4" s="77"/>
    </row>
    <row r="5" spans="2:18" x14ac:dyDescent="0.3">
      <c r="B5" s="72"/>
      <c r="C5" s="70"/>
      <c r="D5" s="69"/>
      <c r="E5" s="70"/>
      <c r="F5" s="73"/>
      <c r="R5" s="77"/>
    </row>
    <row r="6" spans="2:18" ht="19.5" thickBot="1" x14ac:dyDescent="0.35">
      <c r="B6" s="72"/>
      <c r="C6" s="84" t="s">
        <v>117</v>
      </c>
      <c r="D6" s="174"/>
      <c r="E6" s="174"/>
      <c r="F6" s="73"/>
    </row>
    <row r="7" spans="2:18" x14ac:dyDescent="0.3">
      <c r="B7" s="72"/>
      <c r="C7" s="75"/>
      <c r="D7" s="70"/>
      <c r="E7" s="70"/>
      <c r="F7" s="73"/>
      <c r="R7" s="71" t="s">
        <v>27</v>
      </c>
    </row>
    <row r="8" spans="2:18" ht="19.5" thickBot="1" x14ac:dyDescent="0.35">
      <c r="B8" s="72"/>
      <c r="C8" s="84" t="s">
        <v>27</v>
      </c>
      <c r="D8" s="104" t="s">
        <v>18</v>
      </c>
      <c r="E8" s="70"/>
      <c r="F8" s="73"/>
      <c r="R8" s="82" t="s">
        <v>17</v>
      </c>
    </row>
    <row r="9" spans="2:18" x14ac:dyDescent="0.3">
      <c r="B9" s="72"/>
      <c r="C9" s="84"/>
      <c r="D9" s="69"/>
      <c r="E9" s="84"/>
      <c r="F9" s="73"/>
      <c r="G9" s="86"/>
      <c r="H9" s="86"/>
      <c r="I9" s="86"/>
      <c r="J9" s="86"/>
      <c r="K9" s="86"/>
      <c r="L9" s="86"/>
      <c r="M9" s="86"/>
      <c r="N9" s="86"/>
      <c r="Q9" s="86"/>
      <c r="R9" s="82" t="s">
        <v>18</v>
      </c>
    </row>
    <row r="10" spans="2:18" ht="19.5" thickBot="1" x14ac:dyDescent="0.35">
      <c r="B10" s="72"/>
      <c r="C10" s="84" t="s">
        <v>118</v>
      </c>
      <c r="D10" s="104"/>
      <c r="E10" s="48"/>
      <c r="F10" s="73"/>
      <c r="Q10" s="86"/>
    </row>
    <row r="11" spans="2:18" x14ac:dyDescent="0.3">
      <c r="B11" s="72"/>
      <c r="C11" s="84"/>
      <c r="D11" s="69"/>
      <c r="E11" s="84"/>
      <c r="F11" s="73"/>
      <c r="G11" s="86"/>
      <c r="H11" s="86"/>
      <c r="I11" s="86"/>
      <c r="J11" s="86"/>
      <c r="K11" s="86"/>
      <c r="L11" s="86"/>
      <c r="M11" s="86"/>
      <c r="N11" s="86"/>
      <c r="Q11" s="86"/>
    </row>
    <row r="12" spans="2:18" ht="19.5" thickBot="1" x14ac:dyDescent="0.35">
      <c r="B12" s="72"/>
      <c r="C12" s="84" t="s">
        <v>119</v>
      </c>
      <c r="D12" s="104"/>
      <c r="E12" s="70"/>
      <c r="F12" s="73"/>
    </row>
    <row r="13" spans="2:18" x14ac:dyDescent="0.3">
      <c r="B13" s="72"/>
      <c r="C13" s="84"/>
      <c r="D13" s="69"/>
      <c r="E13" s="70"/>
      <c r="F13" s="73"/>
    </row>
    <row r="14" spans="2:18" x14ac:dyDescent="0.3">
      <c r="B14" s="72"/>
      <c r="C14" s="84" t="s">
        <v>120</v>
      </c>
      <c r="D14" s="49"/>
      <c r="E14" s="52"/>
      <c r="F14" s="73"/>
    </row>
    <row r="15" spans="2:18" ht="19.5" thickBot="1" x14ac:dyDescent="0.35">
      <c r="B15" s="72"/>
      <c r="C15" s="75"/>
      <c r="D15" s="50"/>
      <c r="E15" s="51"/>
      <c r="F15" s="73"/>
    </row>
    <row r="16" spans="2:18" s="111" customFormat="1" ht="19.5" customHeight="1" thickBot="1" x14ac:dyDescent="0.45">
      <c r="B16" s="107"/>
      <c r="C16" s="109"/>
      <c r="D16" s="108"/>
      <c r="E16" s="109"/>
      <c r="F16" s="110"/>
    </row>
    <row r="38" spans="3:3" x14ac:dyDescent="0.3">
      <c r="C38" s="86"/>
    </row>
  </sheetData>
  <sheetProtection sheet="1" objects="1" scenarios="1" selectLockedCells="1"/>
  <mergeCells count="3">
    <mergeCell ref="D6:E6"/>
    <mergeCell ref="B1:F1"/>
    <mergeCell ref="B2:F2"/>
  </mergeCells>
  <dataValidations count="1">
    <dataValidation type="list" showInputMessage="1" showErrorMessage="1" sqref="D8" xr:uid="{3DB6EE9F-EE43-483F-8CC3-9604A04DD9AA}">
      <formula1>$R$8:$R$9</formula1>
    </dataValidation>
  </dataValidations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6E364-7C30-4EB9-AA66-1775E2534E2E}">
  <sheetPr codeName="Tabelle3">
    <pageSetUpPr fitToPage="1"/>
  </sheetPr>
  <dimension ref="B1:W17"/>
  <sheetViews>
    <sheetView tabSelected="1" showWhiteSpace="0" zoomScaleNormal="100" zoomScalePageLayoutView="85" workbookViewId="0">
      <selection activeCell="J19" sqref="J19"/>
    </sheetView>
  </sheetViews>
  <sheetFormatPr baseColWidth="10" defaultColWidth="17.5703125" defaultRowHeight="18.75" x14ac:dyDescent="0.3"/>
  <cols>
    <col min="1" max="1" width="6.42578125" style="1" customWidth="1"/>
    <col min="2" max="2" width="2.140625" style="1" customWidth="1"/>
    <col min="3" max="3" width="29" style="1" bestFit="1" customWidth="1"/>
    <col min="4" max="4" width="4.140625" style="1" customWidth="1"/>
    <col min="5" max="5" width="12.7109375" style="1" customWidth="1"/>
    <col min="6" max="6" width="4.140625" style="1" customWidth="1"/>
    <col min="7" max="7" width="12.7109375" style="1" customWidth="1"/>
    <col min="8" max="8" width="4.140625" style="1" customWidth="1"/>
    <col min="9" max="9" width="16.42578125" style="1" customWidth="1"/>
    <col min="10" max="10" width="6.7109375" style="1" customWidth="1"/>
    <col min="11" max="11" width="8.5703125" style="1" customWidth="1"/>
    <col min="12" max="20" width="4.42578125" style="1" customWidth="1"/>
    <col min="21" max="21" width="17.5703125" style="1" customWidth="1"/>
    <col min="22" max="16384" width="17.5703125" style="1"/>
  </cols>
  <sheetData>
    <row r="1" spans="2:23" ht="26.25" customHeight="1" thickBot="1" x14ac:dyDescent="0.35">
      <c r="B1" s="175" t="s">
        <v>148</v>
      </c>
      <c r="C1" s="175"/>
      <c r="D1" s="175"/>
      <c r="E1" s="175"/>
      <c r="F1" s="175"/>
      <c r="G1" s="175"/>
      <c r="H1" s="175"/>
      <c r="I1" s="175"/>
      <c r="J1" s="175"/>
    </row>
    <row r="2" spans="2:23" ht="26.25" customHeight="1" thickBot="1" x14ac:dyDescent="0.35">
      <c r="B2" s="182" t="s">
        <v>150</v>
      </c>
      <c r="C2" s="183"/>
      <c r="D2" s="183"/>
      <c r="E2" s="183"/>
      <c r="F2" s="183"/>
      <c r="G2" s="183"/>
      <c r="H2" s="183"/>
      <c r="I2" s="183"/>
      <c r="J2" s="184"/>
    </row>
    <row r="3" spans="2:23" ht="18.600000000000001" customHeight="1" x14ac:dyDescent="0.4">
      <c r="B3" s="120"/>
      <c r="C3" s="5"/>
      <c r="D3" s="5"/>
      <c r="E3" s="5"/>
      <c r="F3" s="5"/>
      <c r="G3" s="5"/>
      <c r="H3" s="5"/>
      <c r="I3" s="2"/>
      <c r="J3" s="3"/>
      <c r="K3" s="179" t="str">
        <f>"Inspection location:
"&amp;Location!$D$4&amp;" near "&amp;Location!$D$6&amp;", direction of "&amp;Location!$D$12&amp;"."</f>
        <v>Inspection location:
 near , direction of .</v>
      </c>
    </row>
    <row r="4" spans="2:23" ht="37.5" x14ac:dyDescent="0.3">
      <c r="B4" s="120"/>
      <c r="C4" s="4" t="s">
        <v>1</v>
      </c>
      <c r="D4" s="2"/>
      <c r="E4" s="115" t="s">
        <v>88</v>
      </c>
      <c r="F4" s="4"/>
      <c r="G4" s="115" t="s">
        <v>89</v>
      </c>
      <c r="H4" s="4"/>
      <c r="I4" s="116" t="s">
        <v>112</v>
      </c>
      <c r="J4" s="3"/>
      <c r="K4" s="180"/>
      <c r="U4" s="1" t="s">
        <v>27</v>
      </c>
      <c r="V4" s="1" t="s">
        <v>156</v>
      </c>
      <c r="W4" s="1" t="s">
        <v>34</v>
      </c>
    </row>
    <row r="5" spans="2:23" ht="19.5" thickBot="1" x14ac:dyDescent="0.35">
      <c r="B5" s="120"/>
      <c r="C5" s="112" t="s">
        <v>5</v>
      </c>
      <c r="D5" s="2"/>
      <c r="E5" s="47" t="s">
        <v>17</v>
      </c>
      <c r="F5" s="4"/>
      <c r="G5" s="47" t="s">
        <v>17</v>
      </c>
      <c r="H5" s="4"/>
      <c r="I5" s="164" t="s">
        <v>87</v>
      </c>
      <c r="J5" s="3"/>
      <c r="K5" s="180"/>
      <c r="U5" s="38" t="s">
        <v>87</v>
      </c>
      <c r="V5" s="38" t="s">
        <v>87</v>
      </c>
      <c r="W5" s="38" t="s">
        <v>87</v>
      </c>
    </row>
    <row r="6" spans="2:23" x14ac:dyDescent="0.3">
      <c r="B6" s="120"/>
      <c r="C6" s="4"/>
      <c r="D6" s="4"/>
      <c r="E6" s="2"/>
      <c r="F6" s="2"/>
      <c r="G6" s="2"/>
      <c r="H6" s="2"/>
      <c r="I6" s="2"/>
      <c r="J6" s="3"/>
      <c r="K6" s="180"/>
      <c r="U6" s="13" t="s">
        <v>17</v>
      </c>
      <c r="V6" s="13" t="s">
        <v>5</v>
      </c>
      <c r="W6" s="13" t="s">
        <v>5</v>
      </c>
    </row>
    <row r="7" spans="2:23" x14ac:dyDescent="0.3">
      <c r="B7" s="120"/>
      <c r="C7" s="116" t="s">
        <v>0</v>
      </c>
      <c r="D7" s="2"/>
      <c r="E7" s="4"/>
      <c r="F7" s="4"/>
      <c r="G7" s="4"/>
      <c r="H7" s="4"/>
      <c r="I7" s="2"/>
      <c r="J7" s="3"/>
      <c r="K7" s="180"/>
      <c r="U7" s="13" t="s">
        <v>18</v>
      </c>
      <c r="V7" s="13" t="s">
        <v>28</v>
      </c>
      <c r="W7" s="13" t="s">
        <v>2</v>
      </c>
    </row>
    <row r="8" spans="2:23" ht="19.5" thickBot="1" x14ac:dyDescent="0.35">
      <c r="B8" s="120"/>
      <c r="C8" s="112" t="s">
        <v>28</v>
      </c>
      <c r="D8" s="2"/>
      <c r="E8" s="47" t="s">
        <v>87</v>
      </c>
      <c r="F8" s="4"/>
      <c r="G8" s="47" t="s">
        <v>87</v>
      </c>
      <c r="H8" s="4"/>
      <c r="I8" s="47" t="s">
        <v>87</v>
      </c>
      <c r="J8" s="3"/>
      <c r="K8" s="180"/>
      <c r="U8" s="13"/>
      <c r="V8" s="13" t="s">
        <v>3</v>
      </c>
      <c r="W8" s="13"/>
    </row>
    <row r="9" spans="2:23" x14ac:dyDescent="0.3">
      <c r="B9" s="120"/>
      <c r="C9" s="4"/>
      <c r="D9" s="4"/>
      <c r="E9" s="2"/>
      <c r="F9" s="2"/>
      <c r="G9" s="2"/>
      <c r="H9" s="2"/>
      <c r="I9" s="2"/>
      <c r="J9" s="3"/>
      <c r="K9" s="180"/>
      <c r="U9" s="13"/>
      <c r="V9" s="13" t="s">
        <v>2</v>
      </c>
      <c r="W9" s="13"/>
    </row>
    <row r="10" spans="2:23" x14ac:dyDescent="0.3">
      <c r="B10" s="120"/>
      <c r="C10" s="116" t="s">
        <v>0</v>
      </c>
      <c r="D10" s="2"/>
      <c r="E10" s="4"/>
      <c r="F10" s="4"/>
      <c r="G10" s="4"/>
      <c r="H10" s="4"/>
      <c r="I10" s="2"/>
      <c r="J10" s="3"/>
      <c r="K10" s="180"/>
      <c r="U10" s="13"/>
      <c r="V10" s="13" t="s">
        <v>157</v>
      </c>
      <c r="W10" s="13"/>
    </row>
    <row r="11" spans="2:23" ht="19.5" thickBot="1" x14ac:dyDescent="0.35">
      <c r="B11" s="120"/>
      <c r="C11" s="112" t="s">
        <v>87</v>
      </c>
      <c r="D11" s="2"/>
      <c r="E11" s="47" t="s">
        <v>87</v>
      </c>
      <c r="F11" s="4"/>
      <c r="G11" s="47" t="s">
        <v>87</v>
      </c>
      <c r="H11" s="4"/>
      <c r="I11" s="47" t="s">
        <v>87</v>
      </c>
      <c r="J11" s="3"/>
      <c r="K11" s="180"/>
      <c r="U11" s="13"/>
      <c r="V11" s="13" t="s">
        <v>31</v>
      </c>
      <c r="W11" s="13"/>
    </row>
    <row r="12" spans="2:23" ht="19.5" customHeight="1" thickBot="1" x14ac:dyDescent="0.35">
      <c r="B12" s="121"/>
      <c r="C12" s="119"/>
      <c r="D12" s="6"/>
      <c r="E12" s="6"/>
      <c r="F12" s="6"/>
      <c r="G12" s="6"/>
      <c r="H12" s="6"/>
      <c r="I12" s="6"/>
      <c r="J12" s="7"/>
      <c r="K12" s="181"/>
      <c r="U12" s="13"/>
      <c r="V12" s="13" t="s">
        <v>35</v>
      </c>
      <c r="W12" s="13"/>
    </row>
    <row r="13" spans="2:23" x14ac:dyDescent="0.3">
      <c r="U13" s="14"/>
      <c r="V13" s="13" t="s">
        <v>36</v>
      </c>
    </row>
    <row r="14" spans="2:23" x14ac:dyDescent="0.3">
      <c r="V14" s="13" t="s">
        <v>32</v>
      </c>
    </row>
    <row r="15" spans="2:23" x14ac:dyDescent="0.3">
      <c r="V15" s="13" t="s">
        <v>4</v>
      </c>
    </row>
    <row r="16" spans="2:23" x14ac:dyDescent="0.3">
      <c r="V16" s="13" t="s">
        <v>29</v>
      </c>
    </row>
    <row r="17" spans="22:22" x14ac:dyDescent="0.3">
      <c r="V17" s="13" t="s">
        <v>30</v>
      </c>
    </row>
  </sheetData>
  <sheetProtection selectLockedCells="1"/>
  <mergeCells count="3">
    <mergeCell ref="K3:K12"/>
    <mergeCell ref="B1:J1"/>
    <mergeCell ref="B2:J2"/>
  </mergeCells>
  <dataValidations count="5">
    <dataValidation type="list" showInputMessage="1" showErrorMessage="1" sqref="E11 G11 G8 E8" xr:uid="{05382ECA-5227-4028-9032-C7ACA0884BD0}">
      <formula1>$U$5:$U$7</formula1>
    </dataValidation>
    <dataValidation type="list" allowBlank="1" showInputMessage="1" showErrorMessage="1" sqref="C8 C11" xr:uid="{378599BF-BBB5-4370-9CCD-EA34AAF28B91}">
      <formula1>$V$5:$V$17</formula1>
    </dataValidation>
    <dataValidation type="list" allowBlank="1" showInputMessage="1" showErrorMessage="1" sqref="C5" xr:uid="{A0DEA225-E1F2-4EC1-9CEF-A68CAD761364}">
      <formula1>$V$6:$V$17</formula1>
    </dataValidation>
    <dataValidation type="list" showInputMessage="1" showErrorMessage="1" sqref="E5 G5" xr:uid="{A6F684DA-5DF1-4D50-9D46-06A046565D5B}">
      <formula1>$U$6:$U$7</formula1>
    </dataValidation>
    <dataValidation type="list" showInputMessage="1" showErrorMessage="1" sqref="I8 I11 I5" xr:uid="{BC15C021-B111-4B2A-89D3-49A8CF7DF56F}">
      <formula1>$W$5:$W$7</formula1>
    </dataValidation>
  </dataValidations>
  <pageMargins left="0.25" right="0.25" top="0.75" bottom="0.75" header="0.3" footer="0.3"/>
  <pageSetup paperSize="9" scale="92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E23C-9E5C-43E1-8D7D-8228BD9D2414}">
  <sheetPr codeName="Tabelle1">
    <pageSetUpPr fitToPage="1"/>
  </sheetPr>
  <dimension ref="A1:AJ56"/>
  <sheetViews>
    <sheetView zoomScaleNormal="100" zoomScalePageLayoutView="40" workbookViewId="0">
      <selection activeCell="B7" sqref="B7"/>
    </sheetView>
  </sheetViews>
  <sheetFormatPr baseColWidth="10" defaultColWidth="10.85546875" defaultRowHeight="15.75" x14ac:dyDescent="0.25"/>
  <cols>
    <col min="1" max="1" width="6.5703125" style="94" customWidth="1"/>
    <col min="2" max="2" width="10.5703125" style="94" bestFit="1" customWidth="1"/>
    <col min="3" max="3" width="10.5703125" style="94" customWidth="1"/>
    <col min="4" max="4" width="12.7109375" style="94" customWidth="1"/>
    <col min="5" max="5" width="34.85546875" style="94" customWidth="1"/>
    <col min="6" max="11" width="3.7109375" style="94" customWidth="1"/>
    <col min="12" max="12" width="10.28515625" style="94" customWidth="1"/>
    <col min="13" max="13" width="11" style="94" customWidth="1"/>
    <col min="14" max="14" width="13.28515625" style="94" customWidth="1"/>
    <col min="15" max="16" width="14.42578125" style="94" customWidth="1"/>
    <col min="17" max="17" width="74.85546875" style="94" customWidth="1"/>
    <col min="18" max="18" width="10" style="94" customWidth="1"/>
    <col min="19" max="19" width="6.28515625" style="94" customWidth="1"/>
    <col min="20" max="23" width="15.28515625" style="94" customWidth="1"/>
    <col min="24" max="26" width="10.85546875" style="94"/>
    <col min="27" max="27" width="10.85546875" style="133"/>
    <col min="28" max="28" width="38.140625" style="94" bestFit="1" customWidth="1"/>
    <col min="29" max="29" width="17.5703125" style="94" bestFit="1" customWidth="1"/>
    <col min="30" max="30" width="17.140625" style="94" bestFit="1" customWidth="1"/>
    <col min="31" max="31" width="22.42578125" style="94" bestFit="1" customWidth="1"/>
    <col min="32" max="32" width="25.28515625" style="94" bestFit="1" customWidth="1"/>
    <col min="33" max="33" width="17.85546875" style="94" bestFit="1" customWidth="1"/>
    <col min="34" max="34" width="20.7109375" style="94" bestFit="1" customWidth="1"/>
    <col min="35" max="16384" width="10.85546875" style="94"/>
  </cols>
  <sheetData>
    <row r="1" spans="1:36" ht="31.5" customHeight="1" thickBot="1" x14ac:dyDescent="0.3">
      <c r="B1" s="188" t="s">
        <v>148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36" ht="26.25" customHeight="1" thickBot="1" x14ac:dyDescent="0.3">
      <c r="B2" s="182" t="s">
        <v>151</v>
      </c>
      <c r="C2" s="195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9"/>
      <c r="S2" s="8"/>
      <c r="T2" s="8"/>
      <c r="U2" s="8"/>
      <c r="V2" s="8"/>
      <c r="W2" s="8"/>
    </row>
    <row r="3" spans="1:36" ht="18.6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0"/>
      <c r="R3" s="185" t="str">
        <f>"Inspection location:
"&amp;Location!$D$4&amp;" near "&amp;Location!$D$6&amp;", direction of "&amp;Location!$D$12&amp;"."</f>
        <v>Inspection location:
 near , direction of .</v>
      </c>
      <c r="S3" s="8"/>
      <c r="T3" s="8"/>
      <c r="U3" s="8"/>
      <c r="V3" s="8"/>
      <c r="W3" s="8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36" ht="99.95" customHeight="1" x14ac:dyDescent="0.25">
      <c r="A4" s="11"/>
      <c r="B4" s="128"/>
      <c r="C4" s="40"/>
      <c r="D4" s="39"/>
      <c r="E4" s="40"/>
      <c r="F4" s="42" t="s">
        <v>95</v>
      </c>
      <c r="G4" s="43" t="s">
        <v>96</v>
      </c>
      <c r="H4" s="43" t="s">
        <v>97</v>
      </c>
      <c r="I4" s="43" t="s">
        <v>98</v>
      </c>
      <c r="J4" s="43" t="s">
        <v>102</v>
      </c>
      <c r="K4" s="44" t="s">
        <v>99</v>
      </c>
      <c r="L4" s="40"/>
      <c r="M4" s="190" t="s">
        <v>100</v>
      </c>
      <c r="N4" s="191"/>
      <c r="O4" s="190" t="s">
        <v>101</v>
      </c>
      <c r="P4" s="191"/>
      <c r="Q4" s="197" t="s">
        <v>138</v>
      </c>
      <c r="R4" s="186"/>
      <c r="S4" s="8"/>
      <c r="T4" s="8"/>
      <c r="U4" s="8"/>
      <c r="V4" s="8"/>
      <c r="W4" s="8"/>
      <c r="Z4" s="135" t="s">
        <v>91</v>
      </c>
      <c r="AA4" s="133" t="s">
        <v>33</v>
      </c>
      <c r="AB4" s="136" t="s">
        <v>10</v>
      </c>
      <c r="AC4" s="136" t="s">
        <v>8</v>
      </c>
      <c r="AD4" s="136" t="s">
        <v>9</v>
      </c>
      <c r="AE4" s="136" t="s">
        <v>22</v>
      </c>
      <c r="AF4" s="136" t="s">
        <v>23</v>
      </c>
      <c r="AG4" s="136" t="s">
        <v>24</v>
      </c>
      <c r="AH4" s="136" t="s">
        <v>25</v>
      </c>
      <c r="AI4" s="134"/>
      <c r="AJ4" s="134"/>
    </row>
    <row r="5" spans="1:36" ht="36.950000000000003" customHeight="1" x14ac:dyDescent="0.25">
      <c r="A5" s="11"/>
      <c r="B5" s="113" t="s">
        <v>43</v>
      </c>
      <c r="C5" s="41" t="s">
        <v>91</v>
      </c>
      <c r="D5" s="41" t="s">
        <v>42</v>
      </c>
      <c r="E5" s="41" t="s">
        <v>41</v>
      </c>
      <c r="F5" s="192" t="s">
        <v>86</v>
      </c>
      <c r="G5" s="193"/>
      <c r="H5" s="193"/>
      <c r="I5" s="193"/>
      <c r="J5" s="193"/>
      <c r="K5" s="194"/>
      <c r="L5" s="41" t="s">
        <v>94</v>
      </c>
      <c r="M5" s="41" t="s">
        <v>6</v>
      </c>
      <c r="N5" s="41" t="s">
        <v>7</v>
      </c>
      <c r="O5" s="41" t="s">
        <v>6</v>
      </c>
      <c r="P5" s="41" t="s">
        <v>7</v>
      </c>
      <c r="Q5" s="198"/>
      <c r="R5" s="186"/>
      <c r="S5" s="8"/>
      <c r="T5" s="8"/>
      <c r="U5" s="8"/>
      <c r="V5" s="8"/>
      <c r="W5" s="8"/>
      <c r="Z5" s="137" t="s">
        <v>92</v>
      </c>
      <c r="AA5" s="133" t="s">
        <v>37</v>
      </c>
      <c r="AB5" s="136" t="s">
        <v>11</v>
      </c>
      <c r="AC5" s="136" t="s">
        <v>14</v>
      </c>
      <c r="AD5" s="136" t="s">
        <v>17</v>
      </c>
      <c r="AE5" s="136" t="s">
        <v>44</v>
      </c>
      <c r="AF5" s="136" t="s">
        <v>19</v>
      </c>
      <c r="AG5" s="138" t="s">
        <v>111</v>
      </c>
      <c r="AH5" s="138" t="s">
        <v>111</v>
      </c>
      <c r="AI5" s="134"/>
      <c r="AJ5" s="134"/>
    </row>
    <row r="6" spans="1:36" ht="18.600000000000001" customHeight="1" x14ac:dyDescent="0.25">
      <c r="A6" s="11"/>
      <c r="B6" s="165"/>
      <c r="C6" s="166"/>
      <c r="D6" s="167"/>
      <c r="E6" s="168"/>
      <c r="F6" s="168"/>
      <c r="G6" s="168"/>
      <c r="H6" s="168"/>
      <c r="I6" s="168"/>
      <c r="J6" s="168"/>
      <c r="K6" s="168"/>
      <c r="L6" s="168"/>
      <c r="M6" s="169"/>
      <c r="N6" s="169"/>
      <c r="O6" s="169"/>
      <c r="P6" s="170"/>
      <c r="Q6" s="139"/>
      <c r="R6" s="186"/>
      <c r="S6" s="8"/>
      <c r="T6" s="8"/>
      <c r="U6" s="8"/>
      <c r="V6" s="8"/>
      <c r="W6" s="8"/>
      <c r="Z6" s="137" t="s">
        <v>93</v>
      </c>
      <c r="AA6" s="133">
        <v>2</v>
      </c>
      <c r="AB6" s="136" t="s">
        <v>12</v>
      </c>
      <c r="AC6" s="136" t="s">
        <v>15</v>
      </c>
      <c r="AD6" s="136" t="s">
        <v>18</v>
      </c>
      <c r="AE6" s="136" t="s">
        <v>45</v>
      </c>
      <c r="AF6" s="136" t="s">
        <v>20</v>
      </c>
      <c r="AG6" s="138" t="s">
        <v>103</v>
      </c>
      <c r="AH6" s="138" t="s">
        <v>103</v>
      </c>
      <c r="AI6" s="134"/>
      <c r="AJ6" s="134"/>
    </row>
    <row r="7" spans="1:36" x14ac:dyDescent="0.25">
      <c r="A7" s="11"/>
      <c r="B7" s="129"/>
      <c r="C7" s="53"/>
      <c r="D7" s="54"/>
      <c r="E7" s="56"/>
      <c r="F7" s="56"/>
      <c r="G7" s="56"/>
      <c r="H7" s="56"/>
      <c r="I7" s="56"/>
      <c r="J7" s="56"/>
      <c r="K7" s="56"/>
      <c r="L7" s="55"/>
      <c r="M7" s="171"/>
      <c r="N7" s="56"/>
      <c r="O7" s="56"/>
      <c r="P7" s="173"/>
      <c r="Q7" s="172"/>
      <c r="R7" s="189"/>
      <c r="AA7" s="133">
        <v>2.5</v>
      </c>
      <c r="AB7" s="136" t="s">
        <v>13</v>
      </c>
      <c r="AC7" s="136" t="s">
        <v>90</v>
      </c>
      <c r="AD7" s="136"/>
      <c r="AE7" s="136" t="s">
        <v>46</v>
      </c>
      <c r="AF7" s="136" t="s">
        <v>21</v>
      </c>
      <c r="AG7" s="138" t="s">
        <v>104</v>
      </c>
      <c r="AH7" s="138" t="s">
        <v>104</v>
      </c>
      <c r="AI7" s="134"/>
      <c r="AJ7" s="134"/>
    </row>
    <row r="8" spans="1:36" x14ac:dyDescent="0.25">
      <c r="A8" s="11"/>
      <c r="B8" s="130"/>
      <c r="C8" s="53"/>
      <c r="D8" s="54"/>
      <c r="E8" s="58"/>
      <c r="F8" s="56"/>
      <c r="G8" s="56"/>
      <c r="H8" s="56"/>
      <c r="I8" s="56"/>
      <c r="J8" s="56"/>
      <c r="K8" s="56"/>
      <c r="L8" s="58"/>
      <c r="M8" s="58"/>
      <c r="N8" s="58"/>
      <c r="O8" s="58"/>
      <c r="P8" s="57"/>
      <c r="Q8" s="122"/>
      <c r="R8" s="186"/>
      <c r="AA8" s="133">
        <v>3</v>
      </c>
      <c r="AB8" s="136" t="s">
        <v>114</v>
      </c>
      <c r="AC8" s="136" t="s">
        <v>16</v>
      </c>
      <c r="AD8" s="136"/>
      <c r="AE8" s="136" t="s">
        <v>47</v>
      </c>
      <c r="AF8" s="136"/>
      <c r="AG8" s="138" t="s">
        <v>105</v>
      </c>
      <c r="AH8" s="138" t="s">
        <v>105</v>
      </c>
      <c r="AI8" s="134"/>
      <c r="AJ8" s="134"/>
    </row>
    <row r="9" spans="1:36" x14ac:dyDescent="0.25">
      <c r="A9" s="11"/>
      <c r="B9" s="130"/>
      <c r="C9" s="53"/>
      <c r="D9" s="54"/>
      <c r="E9" s="58"/>
      <c r="F9" s="56"/>
      <c r="G9" s="56"/>
      <c r="H9" s="56"/>
      <c r="I9" s="56"/>
      <c r="J9" s="56"/>
      <c r="K9" s="56"/>
      <c r="L9" s="58"/>
      <c r="M9" s="58"/>
      <c r="N9" s="59"/>
      <c r="O9" s="58"/>
      <c r="P9" s="57"/>
      <c r="Q9" s="122"/>
      <c r="R9" s="186"/>
      <c r="AA9" s="133">
        <v>3.5</v>
      </c>
      <c r="AB9" s="136" t="s">
        <v>113</v>
      </c>
      <c r="AC9" s="136" t="s">
        <v>26</v>
      </c>
      <c r="AD9" s="136"/>
      <c r="AE9" s="136" t="s">
        <v>48</v>
      </c>
      <c r="AF9" s="136"/>
      <c r="AG9" s="138" t="s">
        <v>106</v>
      </c>
      <c r="AH9" s="138" t="s">
        <v>106</v>
      </c>
      <c r="AI9" s="134"/>
      <c r="AJ9" s="134"/>
    </row>
    <row r="10" spans="1:36" x14ac:dyDescent="0.25">
      <c r="A10" s="11"/>
      <c r="B10" s="131"/>
      <c r="C10" s="53"/>
      <c r="D10" s="54"/>
      <c r="E10" s="58"/>
      <c r="F10" s="56"/>
      <c r="G10" s="56"/>
      <c r="H10" s="56"/>
      <c r="I10" s="56"/>
      <c r="J10" s="56"/>
      <c r="K10" s="56"/>
      <c r="L10" s="58"/>
      <c r="M10" s="58"/>
      <c r="N10" s="58"/>
      <c r="O10" s="58"/>
      <c r="P10" s="57"/>
      <c r="Q10" s="122"/>
      <c r="R10" s="186"/>
      <c r="AA10" s="133">
        <v>4</v>
      </c>
      <c r="AB10" s="136"/>
      <c r="AC10" s="136" t="s">
        <v>39</v>
      </c>
      <c r="AD10" s="136"/>
      <c r="AE10" s="136" t="s">
        <v>49</v>
      </c>
      <c r="AF10" s="136"/>
      <c r="AG10" s="138" t="s">
        <v>107</v>
      </c>
      <c r="AH10" s="138" t="s">
        <v>107</v>
      </c>
      <c r="AI10" s="134"/>
      <c r="AJ10" s="134"/>
    </row>
    <row r="11" spans="1:36" x14ac:dyDescent="0.25">
      <c r="A11" s="11"/>
      <c r="B11" s="129"/>
      <c r="C11" s="53"/>
      <c r="D11" s="54"/>
      <c r="E11" s="58"/>
      <c r="F11" s="56"/>
      <c r="G11" s="56"/>
      <c r="H11" s="56"/>
      <c r="I11" s="56"/>
      <c r="J11" s="56"/>
      <c r="K11" s="56"/>
      <c r="L11" s="58"/>
      <c r="M11" s="58"/>
      <c r="N11" s="58"/>
      <c r="O11" s="58"/>
      <c r="P11" s="57"/>
      <c r="Q11" s="122"/>
      <c r="R11" s="187"/>
      <c r="AA11" s="133">
        <v>4.5</v>
      </c>
      <c r="AB11" s="136"/>
      <c r="AC11" s="136" t="s">
        <v>38</v>
      </c>
      <c r="AD11" s="136"/>
      <c r="AE11" s="136" t="s">
        <v>50</v>
      </c>
      <c r="AF11" s="136"/>
      <c r="AG11" s="138" t="s">
        <v>108</v>
      </c>
      <c r="AH11" s="138" t="s">
        <v>108</v>
      </c>
      <c r="AI11" s="134"/>
      <c r="AJ11" s="134"/>
    </row>
    <row r="12" spans="1:36" x14ac:dyDescent="0.25">
      <c r="A12" s="11"/>
      <c r="B12" s="130"/>
      <c r="C12" s="53"/>
      <c r="D12" s="54"/>
      <c r="E12" s="58"/>
      <c r="F12" s="56"/>
      <c r="G12" s="56"/>
      <c r="H12" s="56"/>
      <c r="I12" s="56"/>
      <c r="J12" s="56"/>
      <c r="K12" s="56"/>
      <c r="L12" s="58"/>
      <c r="M12" s="58"/>
      <c r="N12" s="58"/>
      <c r="O12" s="58"/>
      <c r="P12" s="57"/>
      <c r="Q12" s="122"/>
      <c r="R12" s="140"/>
      <c r="AA12" s="133">
        <v>5</v>
      </c>
      <c r="AB12" s="136"/>
      <c r="AC12" s="136"/>
      <c r="AD12" s="136"/>
      <c r="AE12" s="136" t="s">
        <v>51</v>
      </c>
      <c r="AF12" s="136"/>
      <c r="AG12" s="138" t="s">
        <v>109</v>
      </c>
      <c r="AH12" s="138" t="s">
        <v>109</v>
      </c>
      <c r="AI12" s="134"/>
      <c r="AJ12" s="134"/>
    </row>
    <row r="13" spans="1:36" ht="15.75" customHeight="1" x14ac:dyDescent="0.25">
      <c r="A13" s="11"/>
      <c r="B13" s="130"/>
      <c r="C13" s="53"/>
      <c r="D13" s="54"/>
      <c r="E13" s="58"/>
      <c r="F13" s="56"/>
      <c r="G13" s="56"/>
      <c r="H13" s="56"/>
      <c r="I13" s="56"/>
      <c r="J13" s="56"/>
      <c r="K13" s="56"/>
      <c r="L13" s="58"/>
      <c r="M13" s="58"/>
      <c r="N13" s="58"/>
      <c r="O13" s="58"/>
      <c r="P13" s="57"/>
      <c r="Q13" s="122"/>
      <c r="R13" s="185" t="str">
        <f>"Noise barrier material:
"&amp;Construction!$C$5&amp;" with "&amp;Construction!$C$8&amp;" and "&amp;Construction!$C$11&amp;"."</f>
        <v>Noise barrier material:
steel with aluminium and ---.</v>
      </c>
      <c r="AA13" s="133">
        <v>5.5</v>
      </c>
      <c r="AB13" s="136"/>
      <c r="AC13" s="136"/>
      <c r="AD13" s="136"/>
      <c r="AE13" s="136" t="s">
        <v>52</v>
      </c>
      <c r="AF13" s="136"/>
      <c r="AG13" s="138" t="s">
        <v>110</v>
      </c>
      <c r="AH13" s="138" t="s">
        <v>110</v>
      </c>
      <c r="AI13" s="134"/>
      <c r="AJ13" s="134"/>
    </row>
    <row r="14" spans="1:36" x14ac:dyDescent="0.25">
      <c r="A14" s="11"/>
      <c r="B14" s="131"/>
      <c r="C14" s="53"/>
      <c r="D14" s="54"/>
      <c r="E14" s="58"/>
      <c r="F14" s="56"/>
      <c r="G14" s="56"/>
      <c r="H14" s="56"/>
      <c r="I14" s="56"/>
      <c r="J14" s="56"/>
      <c r="K14" s="56"/>
      <c r="L14" s="58"/>
      <c r="M14" s="58"/>
      <c r="N14" s="58"/>
      <c r="O14" s="58"/>
      <c r="P14" s="57"/>
      <c r="Q14" s="122"/>
      <c r="R14" s="186"/>
      <c r="AA14" s="133">
        <v>6</v>
      </c>
      <c r="AB14" s="136"/>
      <c r="AC14" s="136"/>
      <c r="AD14" s="136"/>
      <c r="AE14" s="136" t="s">
        <v>53</v>
      </c>
      <c r="AF14" s="136"/>
      <c r="AG14" s="138"/>
      <c r="AH14" s="138"/>
      <c r="AI14" s="134"/>
      <c r="AJ14" s="134"/>
    </row>
    <row r="15" spans="1:36" x14ac:dyDescent="0.25">
      <c r="A15" s="11"/>
      <c r="B15" s="129"/>
      <c r="C15" s="53"/>
      <c r="D15" s="54"/>
      <c r="E15" s="58"/>
      <c r="F15" s="56"/>
      <c r="G15" s="56"/>
      <c r="H15" s="56"/>
      <c r="I15" s="56"/>
      <c r="J15" s="56"/>
      <c r="K15" s="56"/>
      <c r="L15" s="58"/>
      <c r="M15" s="58"/>
      <c r="N15" s="58"/>
      <c r="O15" s="58"/>
      <c r="P15" s="57"/>
      <c r="Q15" s="122"/>
      <c r="R15" s="186"/>
      <c r="AA15" s="133">
        <v>6.5</v>
      </c>
      <c r="AB15" s="136"/>
      <c r="AC15" s="136"/>
      <c r="AD15" s="136"/>
      <c r="AE15" s="136" t="s">
        <v>54</v>
      </c>
      <c r="AF15" s="136"/>
      <c r="AG15" s="138"/>
      <c r="AH15" s="138"/>
      <c r="AI15" s="134"/>
      <c r="AJ15" s="134"/>
    </row>
    <row r="16" spans="1:36" x14ac:dyDescent="0.25">
      <c r="A16" s="11"/>
      <c r="B16" s="130"/>
      <c r="C16" s="53"/>
      <c r="D16" s="54"/>
      <c r="E16" s="58"/>
      <c r="F16" s="56"/>
      <c r="G16" s="56"/>
      <c r="H16" s="56"/>
      <c r="I16" s="56"/>
      <c r="J16" s="56"/>
      <c r="K16" s="56"/>
      <c r="L16" s="58"/>
      <c r="M16" s="58"/>
      <c r="N16" s="58"/>
      <c r="O16" s="58"/>
      <c r="P16" s="57"/>
      <c r="Q16" s="122"/>
      <c r="R16" s="186"/>
      <c r="AA16" s="133">
        <v>7</v>
      </c>
      <c r="AB16" s="136"/>
      <c r="AC16" s="136"/>
      <c r="AD16" s="136"/>
      <c r="AE16" s="136" t="s">
        <v>55</v>
      </c>
      <c r="AF16" s="136"/>
      <c r="AG16" s="138"/>
      <c r="AH16" s="138"/>
      <c r="AI16" s="134"/>
      <c r="AJ16" s="134"/>
    </row>
    <row r="17" spans="1:34" x14ac:dyDescent="0.25">
      <c r="A17" s="11"/>
      <c r="B17" s="130"/>
      <c r="C17" s="53"/>
      <c r="D17" s="54"/>
      <c r="E17" s="58"/>
      <c r="F17" s="56"/>
      <c r="G17" s="56"/>
      <c r="H17" s="56"/>
      <c r="I17" s="56"/>
      <c r="J17" s="56"/>
      <c r="K17" s="56"/>
      <c r="L17" s="58"/>
      <c r="M17" s="58"/>
      <c r="N17" s="58"/>
      <c r="O17" s="58"/>
      <c r="P17" s="57"/>
      <c r="Q17" s="122"/>
      <c r="R17" s="186"/>
      <c r="AA17" s="133">
        <v>7.5</v>
      </c>
      <c r="AB17" s="136"/>
      <c r="AC17" s="136"/>
      <c r="AD17" s="136"/>
      <c r="AE17" s="136" t="s">
        <v>56</v>
      </c>
      <c r="AF17" s="136"/>
      <c r="AG17" s="138"/>
      <c r="AH17" s="138"/>
    </row>
    <row r="18" spans="1:34" x14ac:dyDescent="0.25">
      <c r="A18" s="11"/>
      <c r="B18" s="131"/>
      <c r="C18" s="53"/>
      <c r="D18" s="54"/>
      <c r="E18" s="58"/>
      <c r="F18" s="56"/>
      <c r="G18" s="56"/>
      <c r="H18" s="56"/>
      <c r="I18" s="56"/>
      <c r="J18" s="56"/>
      <c r="K18" s="56"/>
      <c r="L18" s="58"/>
      <c r="M18" s="58"/>
      <c r="N18" s="58"/>
      <c r="O18" s="58"/>
      <c r="P18" s="57"/>
      <c r="Q18" s="122"/>
      <c r="R18" s="186"/>
      <c r="AA18" s="133">
        <v>8</v>
      </c>
      <c r="AB18" s="136"/>
      <c r="AC18" s="136"/>
      <c r="AD18" s="136"/>
      <c r="AE18" s="136" t="s">
        <v>57</v>
      </c>
      <c r="AF18" s="136"/>
      <c r="AG18" s="138"/>
      <c r="AH18" s="138"/>
    </row>
    <row r="19" spans="1:34" x14ac:dyDescent="0.25">
      <c r="A19" s="11"/>
      <c r="B19" s="129"/>
      <c r="C19" s="53"/>
      <c r="D19" s="54"/>
      <c r="E19" s="58"/>
      <c r="F19" s="56"/>
      <c r="G19" s="56"/>
      <c r="H19" s="56"/>
      <c r="I19" s="56"/>
      <c r="J19" s="56"/>
      <c r="K19" s="56"/>
      <c r="L19" s="58"/>
      <c r="M19" s="58"/>
      <c r="N19" s="58"/>
      <c r="O19" s="58"/>
      <c r="P19" s="57"/>
      <c r="Q19" s="122"/>
      <c r="R19" s="186"/>
      <c r="AA19" s="133">
        <v>8.5</v>
      </c>
      <c r="AB19" s="136"/>
      <c r="AC19" s="136"/>
      <c r="AD19" s="136"/>
      <c r="AE19" s="136" t="s">
        <v>58</v>
      </c>
      <c r="AF19" s="136"/>
      <c r="AG19" s="138"/>
      <c r="AH19" s="138"/>
    </row>
    <row r="20" spans="1:34" x14ac:dyDescent="0.25">
      <c r="A20" s="11"/>
      <c r="B20" s="130"/>
      <c r="C20" s="53"/>
      <c r="D20" s="54"/>
      <c r="E20" s="58"/>
      <c r="F20" s="56"/>
      <c r="G20" s="56"/>
      <c r="H20" s="56"/>
      <c r="I20" s="56"/>
      <c r="J20" s="56"/>
      <c r="K20" s="56"/>
      <c r="L20" s="58"/>
      <c r="M20" s="58"/>
      <c r="N20" s="58"/>
      <c r="O20" s="58"/>
      <c r="P20" s="57"/>
      <c r="Q20" s="122"/>
      <c r="R20" s="186"/>
      <c r="AA20" s="133">
        <v>9</v>
      </c>
      <c r="AB20" s="136"/>
      <c r="AC20" s="136"/>
      <c r="AD20" s="136"/>
      <c r="AE20" s="136" t="s">
        <v>59</v>
      </c>
      <c r="AF20" s="136"/>
      <c r="AG20" s="138"/>
      <c r="AH20" s="138"/>
    </row>
    <row r="21" spans="1:34" x14ac:dyDescent="0.25">
      <c r="A21" s="11"/>
      <c r="B21" s="130"/>
      <c r="C21" s="53"/>
      <c r="D21" s="54"/>
      <c r="E21" s="58"/>
      <c r="F21" s="56"/>
      <c r="G21" s="56"/>
      <c r="H21" s="56"/>
      <c r="I21" s="56"/>
      <c r="J21" s="56"/>
      <c r="K21" s="56"/>
      <c r="L21" s="58"/>
      <c r="M21" s="58"/>
      <c r="N21" s="58"/>
      <c r="O21" s="58"/>
      <c r="P21" s="57"/>
      <c r="Q21" s="122"/>
      <c r="R21" s="186"/>
      <c r="AA21" s="133">
        <v>9.5</v>
      </c>
      <c r="AB21" s="136"/>
      <c r="AC21" s="136"/>
      <c r="AD21" s="136"/>
      <c r="AE21" s="136" t="s">
        <v>60</v>
      </c>
      <c r="AF21" s="136"/>
      <c r="AG21" s="138"/>
      <c r="AH21" s="138"/>
    </row>
    <row r="22" spans="1:34" x14ac:dyDescent="0.25">
      <c r="A22" s="11"/>
      <c r="B22" s="131"/>
      <c r="C22" s="53"/>
      <c r="D22" s="54"/>
      <c r="E22" s="58"/>
      <c r="F22" s="56"/>
      <c r="G22" s="56"/>
      <c r="H22" s="56"/>
      <c r="I22" s="56"/>
      <c r="J22" s="56"/>
      <c r="K22" s="56"/>
      <c r="L22" s="58"/>
      <c r="M22" s="58"/>
      <c r="N22" s="58"/>
      <c r="O22" s="58"/>
      <c r="P22" s="57"/>
      <c r="Q22" s="122"/>
      <c r="R22" s="186"/>
      <c r="AA22" s="133">
        <v>10</v>
      </c>
      <c r="AB22" s="136"/>
      <c r="AC22" s="136"/>
      <c r="AD22" s="136"/>
      <c r="AE22" s="136" t="s">
        <v>61</v>
      </c>
      <c r="AF22" s="136"/>
      <c r="AG22" s="138"/>
      <c r="AH22" s="138"/>
    </row>
    <row r="23" spans="1:34" x14ac:dyDescent="0.25">
      <c r="A23" s="11"/>
      <c r="B23" s="129"/>
      <c r="C23" s="53"/>
      <c r="D23" s="54"/>
      <c r="E23" s="58"/>
      <c r="F23" s="56"/>
      <c r="G23" s="56"/>
      <c r="H23" s="56"/>
      <c r="I23" s="56"/>
      <c r="J23" s="56"/>
      <c r="K23" s="56"/>
      <c r="L23" s="58"/>
      <c r="M23" s="58"/>
      <c r="N23" s="58"/>
      <c r="O23" s="58"/>
      <c r="P23" s="57"/>
      <c r="Q23" s="122"/>
      <c r="R23" s="186"/>
      <c r="AA23" s="133">
        <v>10.5</v>
      </c>
      <c r="AB23" s="136"/>
      <c r="AC23" s="136"/>
      <c r="AD23" s="136"/>
      <c r="AE23" s="136" t="s">
        <v>62</v>
      </c>
      <c r="AF23" s="136"/>
      <c r="AG23" s="138"/>
      <c r="AH23" s="136"/>
    </row>
    <row r="24" spans="1:34" x14ac:dyDescent="0.25">
      <c r="A24" s="11"/>
      <c r="B24" s="130"/>
      <c r="C24" s="53"/>
      <c r="D24" s="54"/>
      <c r="E24" s="58"/>
      <c r="F24" s="56"/>
      <c r="G24" s="56"/>
      <c r="H24" s="56"/>
      <c r="I24" s="56"/>
      <c r="J24" s="56"/>
      <c r="K24" s="56"/>
      <c r="L24" s="58"/>
      <c r="M24" s="58"/>
      <c r="N24" s="58"/>
      <c r="O24" s="58"/>
      <c r="P24" s="57"/>
      <c r="Q24" s="122"/>
      <c r="R24" s="186"/>
      <c r="AA24" s="133">
        <v>11</v>
      </c>
      <c r="AB24" s="136"/>
      <c r="AC24" s="136"/>
      <c r="AD24" s="136"/>
      <c r="AE24" s="136" t="s">
        <v>63</v>
      </c>
      <c r="AF24" s="136"/>
      <c r="AG24" s="138"/>
      <c r="AH24" s="136"/>
    </row>
    <row r="25" spans="1:34" x14ac:dyDescent="0.25">
      <c r="A25" s="11"/>
      <c r="B25" s="130"/>
      <c r="C25" s="53"/>
      <c r="D25" s="54"/>
      <c r="E25" s="58"/>
      <c r="F25" s="56"/>
      <c r="G25" s="56"/>
      <c r="H25" s="56"/>
      <c r="I25" s="56"/>
      <c r="J25" s="56"/>
      <c r="K25" s="56"/>
      <c r="L25" s="58"/>
      <c r="M25" s="58"/>
      <c r="N25" s="58"/>
      <c r="O25" s="58"/>
      <c r="P25" s="57"/>
      <c r="Q25" s="122"/>
      <c r="R25" s="186"/>
      <c r="AA25" s="133">
        <v>11.5</v>
      </c>
    </row>
    <row r="26" spans="1:34" x14ac:dyDescent="0.25">
      <c r="A26" s="11"/>
      <c r="B26" s="131"/>
      <c r="C26" s="53"/>
      <c r="D26" s="54"/>
      <c r="E26" s="58"/>
      <c r="F26" s="56"/>
      <c r="G26" s="56"/>
      <c r="H26" s="56"/>
      <c r="I26" s="56"/>
      <c r="J26" s="56"/>
      <c r="K26" s="56"/>
      <c r="L26" s="58"/>
      <c r="M26" s="58"/>
      <c r="N26" s="58"/>
      <c r="O26" s="58"/>
      <c r="P26" s="57"/>
      <c r="Q26" s="122"/>
      <c r="R26" s="186"/>
      <c r="AA26" s="133">
        <v>12</v>
      </c>
    </row>
    <row r="27" spans="1:34" x14ac:dyDescent="0.25">
      <c r="A27" s="11"/>
      <c r="B27" s="129"/>
      <c r="C27" s="53"/>
      <c r="D27" s="54"/>
      <c r="E27" s="58"/>
      <c r="F27" s="56"/>
      <c r="G27" s="56"/>
      <c r="H27" s="56"/>
      <c r="I27" s="56"/>
      <c r="J27" s="56"/>
      <c r="K27" s="56"/>
      <c r="L27" s="58"/>
      <c r="M27" s="58"/>
      <c r="N27" s="58"/>
      <c r="O27" s="58"/>
      <c r="P27" s="57"/>
      <c r="Q27" s="122"/>
      <c r="R27" s="187"/>
    </row>
    <row r="28" spans="1:34" x14ac:dyDescent="0.25">
      <c r="A28" s="11"/>
      <c r="B28" s="130"/>
      <c r="C28" s="53"/>
      <c r="D28" s="54"/>
      <c r="E28" s="58"/>
      <c r="F28" s="56"/>
      <c r="G28" s="56"/>
      <c r="H28" s="56"/>
      <c r="I28" s="56"/>
      <c r="J28" s="56"/>
      <c r="K28" s="56"/>
      <c r="L28" s="58"/>
      <c r="M28" s="58"/>
      <c r="N28" s="58"/>
      <c r="O28" s="58"/>
      <c r="P28" s="57"/>
      <c r="Q28" s="122"/>
    </row>
    <row r="29" spans="1:34" x14ac:dyDescent="0.25">
      <c r="A29" s="11"/>
      <c r="B29" s="130"/>
      <c r="C29" s="53"/>
      <c r="D29" s="54"/>
      <c r="E29" s="58"/>
      <c r="F29" s="56"/>
      <c r="G29" s="56"/>
      <c r="H29" s="56"/>
      <c r="I29" s="56"/>
      <c r="J29" s="56"/>
      <c r="K29" s="56"/>
      <c r="L29" s="58"/>
      <c r="M29" s="58"/>
      <c r="N29" s="58"/>
      <c r="O29" s="58"/>
      <c r="P29" s="57"/>
      <c r="Q29" s="122"/>
    </row>
    <row r="30" spans="1:34" x14ac:dyDescent="0.25">
      <c r="A30" s="11"/>
      <c r="B30" s="131"/>
      <c r="C30" s="53"/>
      <c r="D30" s="54"/>
      <c r="E30" s="58"/>
      <c r="F30" s="56"/>
      <c r="G30" s="56"/>
      <c r="H30" s="56"/>
      <c r="I30" s="56"/>
      <c r="J30" s="56"/>
      <c r="K30" s="56"/>
      <c r="L30" s="58"/>
      <c r="M30" s="58"/>
      <c r="N30" s="58"/>
      <c r="O30" s="58"/>
      <c r="P30" s="57"/>
      <c r="Q30" s="122"/>
    </row>
    <row r="31" spans="1:34" x14ac:dyDescent="0.25">
      <c r="A31" s="11"/>
      <c r="B31" s="129"/>
      <c r="C31" s="53"/>
      <c r="D31" s="54"/>
      <c r="E31" s="58"/>
      <c r="F31" s="56"/>
      <c r="G31" s="56"/>
      <c r="H31" s="56"/>
      <c r="I31" s="56"/>
      <c r="J31" s="56"/>
      <c r="K31" s="56"/>
      <c r="L31" s="58"/>
      <c r="M31" s="58"/>
      <c r="N31" s="58"/>
      <c r="O31" s="58"/>
      <c r="P31" s="57"/>
      <c r="Q31" s="122"/>
    </row>
    <row r="32" spans="1:34" x14ac:dyDescent="0.25">
      <c r="A32" s="11"/>
      <c r="B32" s="130"/>
      <c r="C32" s="53"/>
      <c r="D32" s="54"/>
      <c r="E32" s="58"/>
      <c r="F32" s="56"/>
      <c r="G32" s="56"/>
      <c r="H32" s="56"/>
      <c r="I32" s="56"/>
      <c r="J32" s="56"/>
      <c r="K32" s="56"/>
      <c r="L32" s="58"/>
      <c r="M32" s="58"/>
      <c r="N32" s="58"/>
      <c r="O32" s="58"/>
      <c r="P32" s="57"/>
      <c r="Q32" s="122"/>
    </row>
    <row r="33" spans="1:17" x14ac:dyDescent="0.25">
      <c r="A33" s="11"/>
      <c r="B33" s="131"/>
      <c r="C33" s="53"/>
      <c r="D33" s="54"/>
      <c r="E33" s="57"/>
      <c r="F33" s="56"/>
      <c r="G33" s="56"/>
      <c r="H33" s="56"/>
      <c r="I33" s="56"/>
      <c r="J33" s="56"/>
      <c r="K33" s="56"/>
      <c r="L33" s="58"/>
      <c r="M33" s="58"/>
      <c r="N33" s="58"/>
      <c r="O33" s="58"/>
      <c r="P33" s="57"/>
      <c r="Q33" s="122"/>
    </row>
    <row r="34" spans="1:17" x14ac:dyDescent="0.25">
      <c r="A34" s="11"/>
      <c r="B34" s="129"/>
      <c r="C34" s="53"/>
      <c r="D34" s="54"/>
      <c r="E34" s="57"/>
      <c r="F34" s="56"/>
      <c r="G34" s="56"/>
      <c r="H34" s="56"/>
      <c r="I34" s="56"/>
      <c r="J34" s="56"/>
      <c r="K34" s="56"/>
      <c r="L34" s="58"/>
      <c r="M34" s="58"/>
      <c r="N34" s="58"/>
      <c r="O34" s="58"/>
      <c r="P34" s="57"/>
      <c r="Q34" s="122"/>
    </row>
    <row r="35" spans="1:17" x14ac:dyDescent="0.25">
      <c r="A35" s="11"/>
      <c r="B35" s="130"/>
      <c r="C35" s="53"/>
      <c r="D35" s="54"/>
      <c r="E35" s="57"/>
      <c r="F35" s="56"/>
      <c r="G35" s="56"/>
      <c r="H35" s="56"/>
      <c r="I35" s="56"/>
      <c r="J35" s="56"/>
      <c r="K35" s="56"/>
      <c r="L35" s="58"/>
      <c r="M35" s="58"/>
      <c r="N35" s="58"/>
      <c r="O35" s="58"/>
      <c r="P35" s="57"/>
      <c r="Q35" s="122"/>
    </row>
    <row r="36" spans="1:17" x14ac:dyDescent="0.25">
      <c r="A36" s="11"/>
      <c r="B36" s="131"/>
      <c r="C36" s="53"/>
      <c r="D36" s="54"/>
      <c r="E36" s="58"/>
      <c r="F36" s="56"/>
      <c r="G36" s="56"/>
      <c r="H36" s="56"/>
      <c r="I36" s="56"/>
      <c r="J36" s="56"/>
      <c r="K36" s="56"/>
      <c r="L36" s="58"/>
      <c r="M36" s="58"/>
      <c r="N36" s="58"/>
      <c r="O36" s="58"/>
      <c r="P36" s="57"/>
      <c r="Q36" s="122"/>
    </row>
    <row r="37" spans="1:17" x14ac:dyDescent="0.25">
      <c r="A37" s="11"/>
      <c r="B37" s="129"/>
      <c r="C37" s="53"/>
      <c r="D37" s="54"/>
      <c r="E37" s="58"/>
      <c r="F37" s="56"/>
      <c r="G37" s="56"/>
      <c r="H37" s="56"/>
      <c r="I37" s="56"/>
      <c r="J37" s="56"/>
      <c r="K37" s="56"/>
      <c r="L37" s="58"/>
      <c r="M37" s="58"/>
      <c r="N37" s="58"/>
      <c r="O37" s="58"/>
      <c r="P37" s="57"/>
      <c r="Q37" s="122"/>
    </row>
    <row r="38" spans="1:17" x14ac:dyDescent="0.25">
      <c r="A38" s="11"/>
      <c r="B38" s="130"/>
      <c r="C38" s="53"/>
      <c r="D38" s="54"/>
      <c r="E38" s="58"/>
      <c r="F38" s="56"/>
      <c r="G38" s="56"/>
      <c r="H38" s="56"/>
      <c r="I38" s="56"/>
      <c r="J38" s="56"/>
      <c r="K38" s="56"/>
      <c r="L38" s="58"/>
      <c r="M38" s="58"/>
      <c r="N38" s="58"/>
      <c r="O38" s="58"/>
      <c r="P38" s="57"/>
      <c r="Q38" s="122"/>
    </row>
    <row r="39" spans="1:17" x14ac:dyDescent="0.25">
      <c r="A39" s="11"/>
      <c r="B39" s="131"/>
      <c r="C39" s="53"/>
      <c r="D39" s="54"/>
      <c r="E39" s="58"/>
      <c r="F39" s="56"/>
      <c r="G39" s="56"/>
      <c r="H39" s="56"/>
      <c r="I39" s="56"/>
      <c r="J39" s="56"/>
      <c r="K39" s="56"/>
      <c r="L39" s="58"/>
      <c r="M39" s="58"/>
      <c r="N39" s="58"/>
      <c r="O39" s="58"/>
      <c r="P39" s="57"/>
      <c r="Q39" s="122"/>
    </row>
    <row r="40" spans="1:17" x14ac:dyDescent="0.25">
      <c r="A40" s="11"/>
      <c r="B40" s="129"/>
      <c r="C40" s="53"/>
      <c r="D40" s="54"/>
      <c r="E40" s="58"/>
      <c r="F40" s="56"/>
      <c r="G40" s="56"/>
      <c r="H40" s="56"/>
      <c r="I40" s="56"/>
      <c r="J40" s="56"/>
      <c r="K40" s="56"/>
      <c r="L40" s="58"/>
      <c r="M40" s="58"/>
      <c r="N40" s="58"/>
      <c r="O40" s="58"/>
      <c r="P40" s="57"/>
      <c r="Q40" s="122"/>
    </row>
    <row r="41" spans="1:17" x14ac:dyDescent="0.25">
      <c r="A41" s="11"/>
      <c r="B41" s="130"/>
      <c r="C41" s="53"/>
      <c r="D41" s="54"/>
      <c r="E41" s="58"/>
      <c r="F41" s="56"/>
      <c r="G41" s="56"/>
      <c r="H41" s="56"/>
      <c r="I41" s="56"/>
      <c r="J41" s="56"/>
      <c r="K41" s="56"/>
      <c r="L41" s="58"/>
      <c r="M41" s="58"/>
      <c r="N41" s="58"/>
      <c r="O41" s="58"/>
      <c r="P41" s="57"/>
      <c r="Q41" s="122"/>
    </row>
    <row r="42" spans="1:17" x14ac:dyDescent="0.25">
      <c r="A42" s="11"/>
      <c r="B42" s="131"/>
      <c r="C42" s="53"/>
      <c r="D42" s="54"/>
      <c r="E42" s="58"/>
      <c r="F42" s="56"/>
      <c r="G42" s="56"/>
      <c r="H42" s="56"/>
      <c r="I42" s="56"/>
      <c r="J42" s="56"/>
      <c r="K42" s="56"/>
      <c r="L42" s="58"/>
      <c r="M42" s="58"/>
      <c r="N42" s="58"/>
      <c r="O42" s="58"/>
      <c r="P42" s="57"/>
      <c r="Q42" s="122"/>
    </row>
    <row r="43" spans="1:17" x14ac:dyDescent="0.25">
      <c r="A43" s="11"/>
      <c r="B43" s="129"/>
      <c r="C43" s="53"/>
      <c r="D43" s="54"/>
      <c r="E43" s="58"/>
      <c r="F43" s="56"/>
      <c r="G43" s="56"/>
      <c r="H43" s="56"/>
      <c r="I43" s="56"/>
      <c r="J43" s="56"/>
      <c r="K43" s="56"/>
      <c r="L43" s="58"/>
      <c r="M43" s="58"/>
      <c r="N43" s="58"/>
      <c r="O43" s="58"/>
      <c r="P43" s="57"/>
      <c r="Q43" s="122"/>
    </row>
    <row r="44" spans="1:17" x14ac:dyDescent="0.25">
      <c r="A44" s="11"/>
      <c r="B44" s="130"/>
      <c r="C44" s="53"/>
      <c r="D44" s="54"/>
      <c r="E44" s="58"/>
      <c r="F44" s="56"/>
      <c r="G44" s="56"/>
      <c r="H44" s="56"/>
      <c r="I44" s="56"/>
      <c r="J44" s="56"/>
      <c r="K44" s="56"/>
      <c r="L44" s="58"/>
      <c r="M44" s="58"/>
      <c r="N44" s="58"/>
      <c r="O44" s="58"/>
      <c r="P44" s="57"/>
      <c r="Q44" s="122"/>
    </row>
    <row r="45" spans="1:17" x14ac:dyDescent="0.25">
      <c r="A45" s="11"/>
      <c r="B45" s="131"/>
      <c r="C45" s="53"/>
      <c r="D45" s="54"/>
      <c r="E45" s="58"/>
      <c r="F45" s="56"/>
      <c r="G45" s="56"/>
      <c r="H45" s="56"/>
      <c r="I45" s="56"/>
      <c r="J45" s="56"/>
      <c r="K45" s="56"/>
      <c r="L45" s="58"/>
      <c r="M45" s="58"/>
      <c r="N45" s="58"/>
      <c r="O45" s="58"/>
      <c r="P45" s="57"/>
      <c r="Q45" s="122"/>
    </row>
    <row r="46" spans="1:17" x14ac:dyDescent="0.25">
      <c r="A46" s="11"/>
      <c r="B46" s="129"/>
      <c r="C46" s="53"/>
      <c r="D46" s="54"/>
      <c r="E46" s="58"/>
      <c r="F46" s="56"/>
      <c r="G46" s="56"/>
      <c r="H46" s="56"/>
      <c r="I46" s="56"/>
      <c r="J46" s="56"/>
      <c r="K46" s="56"/>
      <c r="L46" s="58"/>
      <c r="M46" s="58"/>
      <c r="N46" s="58"/>
      <c r="O46" s="58"/>
      <c r="P46" s="57"/>
      <c r="Q46" s="122"/>
    </row>
    <row r="47" spans="1:17" x14ac:dyDescent="0.25">
      <c r="A47" s="11"/>
      <c r="B47" s="130"/>
      <c r="C47" s="53"/>
      <c r="D47" s="54"/>
      <c r="E47" s="58"/>
      <c r="F47" s="56"/>
      <c r="G47" s="56"/>
      <c r="H47" s="56"/>
      <c r="I47" s="56"/>
      <c r="J47" s="56"/>
      <c r="K47" s="56"/>
      <c r="L47" s="58"/>
      <c r="M47" s="58"/>
      <c r="N47" s="58"/>
      <c r="O47" s="58"/>
      <c r="P47" s="57"/>
      <c r="Q47" s="122"/>
    </row>
    <row r="48" spans="1:17" x14ac:dyDescent="0.25">
      <c r="A48" s="11"/>
      <c r="B48" s="131"/>
      <c r="C48" s="53"/>
      <c r="D48" s="54"/>
      <c r="E48" s="58"/>
      <c r="F48" s="56"/>
      <c r="G48" s="56"/>
      <c r="H48" s="56"/>
      <c r="I48" s="56"/>
      <c r="J48" s="56"/>
      <c r="K48" s="56"/>
      <c r="L48" s="58"/>
      <c r="M48" s="58"/>
      <c r="N48" s="58"/>
      <c r="O48" s="58"/>
      <c r="P48" s="57"/>
      <c r="Q48" s="122"/>
    </row>
    <row r="49" spans="1:17" x14ac:dyDescent="0.25">
      <c r="A49" s="11"/>
      <c r="B49" s="129"/>
      <c r="C49" s="53"/>
      <c r="D49" s="54"/>
      <c r="E49" s="58"/>
      <c r="F49" s="56"/>
      <c r="G49" s="56"/>
      <c r="H49" s="56"/>
      <c r="I49" s="56"/>
      <c r="J49" s="56"/>
      <c r="K49" s="56"/>
      <c r="L49" s="58"/>
      <c r="M49" s="58"/>
      <c r="N49" s="58"/>
      <c r="O49" s="58"/>
      <c r="P49" s="57"/>
      <c r="Q49" s="122"/>
    </row>
    <row r="50" spans="1:17" x14ac:dyDescent="0.25">
      <c r="A50" s="11"/>
      <c r="B50" s="130"/>
      <c r="C50" s="53"/>
      <c r="D50" s="54"/>
      <c r="E50" s="58"/>
      <c r="F50" s="56"/>
      <c r="G50" s="56"/>
      <c r="H50" s="56"/>
      <c r="I50" s="56"/>
      <c r="J50" s="56"/>
      <c r="K50" s="56"/>
      <c r="L50" s="58"/>
      <c r="M50" s="58"/>
      <c r="N50" s="58"/>
      <c r="O50" s="58"/>
      <c r="P50" s="57"/>
      <c r="Q50" s="122"/>
    </row>
    <row r="51" spans="1:17" x14ac:dyDescent="0.25">
      <c r="A51" s="11"/>
      <c r="B51" s="131"/>
      <c r="C51" s="53"/>
      <c r="D51" s="54"/>
      <c r="E51" s="58"/>
      <c r="F51" s="56"/>
      <c r="G51" s="56"/>
      <c r="H51" s="56"/>
      <c r="I51" s="56"/>
      <c r="J51" s="56"/>
      <c r="K51" s="56"/>
      <c r="L51" s="58"/>
      <c r="M51" s="58"/>
      <c r="N51" s="58"/>
      <c r="O51" s="58"/>
      <c r="P51" s="57"/>
      <c r="Q51" s="122"/>
    </row>
    <row r="52" spans="1:17" x14ac:dyDescent="0.25">
      <c r="A52" s="11"/>
      <c r="B52" s="129"/>
      <c r="C52" s="53"/>
      <c r="D52" s="54"/>
      <c r="E52" s="58"/>
      <c r="F52" s="56"/>
      <c r="G52" s="56"/>
      <c r="H52" s="56"/>
      <c r="I52" s="56"/>
      <c r="J52" s="56"/>
      <c r="K52" s="56"/>
      <c r="L52" s="58"/>
      <c r="M52" s="58"/>
      <c r="N52" s="58"/>
      <c r="O52" s="58"/>
      <c r="P52" s="57"/>
      <c r="Q52" s="122"/>
    </row>
    <row r="53" spans="1:17" x14ac:dyDescent="0.25">
      <c r="A53" s="11"/>
      <c r="B53" s="130"/>
      <c r="C53" s="53"/>
      <c r="D53" s="54"/>
      <c r="E53" s="58"/>
      <c r="F53" s="56"/>
      <c r="G53" s="56"/>
      <c r="H53" s="56"/>
      <c r="I53" s="56"/>
      <c r="J53" s="56"/>
      <c r="K53" s="56"/>
      <c r="L53" s="58"/>
      <c r="M53" s="58"/>
      <c r="N53" s="58"/>
      <c r="O53" s="58"/>
      <c r="P53" s="57"/>
      <c r="Q53" s="122"/>
    </row>
    <row r="54" spans="1:17" x14ac:dyDescent="0.25">
      <c r="A54" s="11"/>
      <c r="B54" s="131"/>
      <c r="C54" s="53"/>
      <c r="D54" s="54"/>
      <c r="E54" s="58"/>
      <c r="F54" s="56"/>
      <c r="G54" s="56"/>
      <c r="H54" s="56"/>
      <c r="I54" s="56"/>
      <c r="J54" s="56"/>
      <c r="K54" s="56"/>
      <c r="L54" s="58"/>
      <c r="M54" s="58"/>
      <c r="N54" s="58"/>
      <c r="O54" s="58"/>
      <c r="P54" s="57"/>
      <c r="Q54" s="122"/>
    </row>
    <row r="55" spans="1:17" x14ac:dyDescent="0.25">
      <c r="A55" s="11"/>
      <c r="B55" s="129"/>
      <c r="C55" s="53"/>
      <c r="D55" s="54"/>
      <c r="E55" s="58"/>
      <c r="F55" s="56"/>
      <c r="G55" s="56"/>
      <c r="H55" s="56"/>
      <c r="I55" s="56"/>
      <c r="J55" s="56"/>
      <c r="K55" s="56"/>
      <c r="L55" s="58"/>
      <c r="M55" s="58"/>
      <c r="N55" s="58"/>
      <c r="O55" s="58"/>
      <c r="P55" s="57"/>
      <c r="Q55" s="122"/>
    </row>
    <row r="56" spans="1:17" ht="16.5" thickBot="1" x14ac:dyDescent="0.3">
      <c r="A56" s="11"/>
      <c r="B56" s="132"/>
      <c r="C56" s="123"/>
      <c r="D56" s="124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6"/>
      <c r="Q56" s="127"/>
    </row>
  </sheetData>
  <sheetProtection sheet="1" objects="1" scenarios="1" selectLockedCells="1"/>
  <dataConsolidate/>
  <mergeCells count="8">
    <mergeCell ref="R13:R27"/>
    <mergeCell ref="B1:Q1"/>
    <mergeCell ref="R3:R11"/>
    <mergeCell ref="M4:N4"/>
    <mergeCell ref="O4:P4"/>
    <mergeCell ref="F5:K5"/>
    <mergeCell ref="B2:Q2"/>
    <mergeCell ref="Q4:Q5"/>
  </mergeCells>
  <dataValidations count="10">
    <dataValidation type="list" showInputMessage="1" showErrorMessage="1" sqref="C7:C56" xr:uid="{FFE29846-8873-40AF-BFBA-0E55C0785F65}">
      <formula1>Z$5:$Z$7</formula1>
    </dataValidation>
    <dataValidation type="list" allowBlank="1" showInputMessage="1" showErrorMessage="1" sqref="D7:D56" xr:uid="{8AEAAEBC-C167-41E5-ADFD-D5C169DBC031}">
      <formula1>$AA$6:$AA$26</formula1>
    </dataValidation>
    <dataValidation type="list" allowBlank="1" showInputMessage="1" showErrorMessage="1" sqref="O7:O56" xr:uid="{4E83EF66-5F24-4F61-9DC7-D7271C194D98}">
      <formula1>$AG$5:$AG$13</formula1>
    </dataValidation>
    <dataValidation type="list" allowBlank="1" showInputMessage="1" showErrorMessage="1" sqref="N7:N56" xr:uid="{B9D61D9E-C31B-4830-BECF-CDF249660D32}">
      <formula1>$AF$5:$AF$7</formula1>
    </dataValidation>
    <dataValidation type="list" allowBlank="1" showInputMessage="1" showErrorMessage="1" sqref="M7:M56" xr:uid="{E739277A-4E60-42EA-990D-B8A4C7B8BC4B}">
      <formula1>$AE$5:$AE$24</formula1>
    </dataValidation>
    <dataValidation type="list" allowBlank="1" showInputMessage="1" showErrorMessage="1" sqref="L7:L56" xr:uid="{30FBDBDD-FED6-485F-B1D8-79F9A49C7A75}">
      <formula1>$AD$5:$AD$6</formula1>
    </dataValidation>
    <dataValidation type="list" allowBlank="1" showInputMessage="1" showErrorMessage="1" sqref="E7:E56" xr:uid="{1C34269C-1EC8-4EF4-BB8E-880910DEC600}">
      <formula1>$AB$5:$AB$9</formula1>
    </dataValidation>
    <dataValidation type="list" allowBlank="1" showInputMessage="1" showErrorMessage="1" sqref="P7:P56" xr:uid="{7B836B20-8F2C-4D35-AF09-05B4FE08150F}">
      <formula1>$AH$5:$AH$13</formula1>
    </dataValidation>
    <dataValidation type="list" allowBlank="1" showInputMessage="1" showErrorMessage="1" sqref="S7:W32" xr:uid="{8BF2B90F-B900-4D67-A9D2-791CD128722E}">
      <formula1>$AH$5:$AH$11</formula1>
    </dataValidation>
    <dataValidation type="whole" operator="greaterThan" allowBlank="1" showInputMessage="1" showErrorMessage="1" sqref="B7:B56" xr:uid="{0C0BB7FE-0585-402E-AA9F-66C663315C23}">
      <formula1>0</formula1>
    </dataValidation>
  </dataValidations>
  <pageMargins left="0.25" right="0.25" top="0.75" bottom="0.75" header="0.3" footer="0.3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3" r:id="rId4" name="Check Box 9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0</xdr:rowOff>
                  </from>
                  <to>
                    <xdr:col>7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0</xdr:rowOff>
                  </from>
                  <to>
                    <xdr:col>8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0</xdr:rowOff>
                  </from>
                  <to>
                    <xdr:col>9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0</xdr:rowOff>
                  </from>
                  <to>
                    <xdr:col>10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9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0</xdr:rowOff>
                  </from>
                  <to>
                    <xdr:col>11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0</xdr:rowOff>
                  </from>
                  <to>
                    <xdr:col>6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1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0</xdr:rowOff>
                  </from>
                  <to>
                    <xdr:col>7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2" name="Check Box 18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0</xdr:rowOff>
                  </from>
                  <to>
                    <xdr:col>8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3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0</xdr:rowOff>
                  </from>
                  <to>
                    <xdr:col>9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4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5" name="Check Box 21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0</xdr:rowOff>
                  </from>
                  <to>
                    <xdr:col>11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6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7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8" name="Check Box 24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9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0</xdr:rowOff>
                  </from>
                  <to>
                    <xdr:col>9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0" name="Check Box 26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1" name="Check Box 27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0</xdr:rowOff>
                  </from>
                  <to>
                    <xdr:col>11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2" name="Check Box 28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3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0</xdr:rowOff>
                  </from>
                  <to>
                    <xdr:col>7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4" name="Check Box 30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0</xdr:rowOff>
                  </from>
                  <to>
                    <xdr:col>8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5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0</xdr:rowOff>
                  </from>
                  <to>
                    <xdr:col>9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6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0</xdr:rowOff>
                  </from>
                  <to>
                    <xdr:col>10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7" name="Check Box 33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0</xdr:rowOff>
                  </from>
                  <to>
                    <xdr:col>11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8" name="Check Box 3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9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0" name="Check Box 36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0</xdr:rowOff>
                  </from>
                  <to>
                    <xdr:col>8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1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0</xdr:rowOff>
                  </from>
                  <to>
                    <xdr:col>9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2" name="Check Box 38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0</xdr:rowOff>
                  </from>
                  <to>
                    <xdr:col>10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3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0</xdr:rowOff>
                  </from>
                  <to>
                    <xdr:col>11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4" name="Check Box 40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0</xdr:rowOff>
                  </from>
                  <to>
                    <xdr:col>6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5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0</xdr:rowOff>
                  </from>
                  <to>
                    <xdr:col>7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6" name="Check Box 42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0</xdr:rowOff>
                  </from>
                  <to>
                    <xdr:col>8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7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0</xdr:rowOff>
                  </from>
                  <to>
                    <xdr:col>9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8" name="Check Box 44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9" name="Check Box 45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0</xdr:rowOff>
                  </from>
                  <to>
                    <xdr:col>11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0" name="Check Box 46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1" name="Check Box 47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2" name="Check Box 48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0</xdr:rowOff>
                  </from>
                  <to>
                    <xdr:col>8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3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0</xdr:rowOff>
                  </from>
                  <to>
                    <xdr:col>9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4" name="Check Box 50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5" name="Check Box 51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0</xdr:rowOff>
                  </from>
                  <to>
                    <xdr:col>11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6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7" name="Check Box 53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8" name="Check Box 54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0</xdr:rowOff>
                  </from>
                  <to>
                    <xdr:col>8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9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0</xdr:rowOff>
                  </from>
                  <to>
                    <xdr:col>9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0" name="Check Box 56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1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0</xdr:rowOff>
                  </from>
                  <to>
                    <xdr:col>11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2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3" name="Check Box 59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4" name="Check Box 60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8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5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9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6" name="Check Box 62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7" name="Check Box 63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0</xdr:rowOff>
                  </from>
                  <to>
                    <xdr:col>11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8" name="Check Box 64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59" name="Check Box 65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0</xdr:rowOff>
                  </from>
                  <to>
                    <xdr:col>7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0" name="Check Box 66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0</xdr:rowOff>
                  </from>
                  <to>
                    <xdr:col>8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1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0</xdr:rowOff>
                  </from>
                  <to>
                    <xdr:col>9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2" name="Check Box 68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10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63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0</xdr:rowOff>
                  </from>
                  <to>
                    <xdr:col>11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64" name="Check Box 70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65" name="Check Box 7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0</xdr:rowOff>
                  </from>
                  <to>
                    <xdr:col>7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66" name="Check Box 72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0</xdr:rowOff>
                  </from>
                  <to>
                    <xdr:col>8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67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0</xdr:rowOff>
                  </from>
                  <to>
                    <xdr:col>9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68" name="Check Box 74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69" name="Check Box 75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0</xdr:rowOff>
                  </from>
                  <to>
                    <xdr:col>11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0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0</xdr:rowOff>
                  </from>
                  <to>
                    <xdr:col>6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1" name="Check Box 77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0</xdr:rowOff>
                  </from>
                  <to>
                    <xdr:col>7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2" name="Check Box 78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8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3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0</xdr:rowOff>
                  </from>
                  <to>
                    <xdr:col>9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4" name="Check Box 80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0</xdr:rowOff>
                  </from>
                  <to>
                    <xdr:col>10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75" name="Check Box 81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0</xdr:rowOff>
                  </from>
                  <to>
                    <xdr:col>11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6" name="Check Box 82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0</xdr:rowOff>
                  </from>
                  <to>
                    <xdr:col>6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77" name="Check Box 83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78" name="Check Box 84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8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79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0</xdr:rowOff>
                  </from>
                  <to>
                    <xdr:col>9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0" name="Check Box 86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10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1" name="Check Box 87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0</xdr:rowOff>
                  </from>
                  <to>
                    <xdr:col>11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2" name="Check Box 88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0</xdr:rowOff>
                  </from>
                  <to>
                    <xdr:col>6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3" name="Check Box 89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4" name="Check Box 90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0</xdr:rowOff>
                  </from>
                  <to>
                    <xdr:col>8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85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0</xdr:rowOff>
                  </from>
                  <to>
                    <xdr:col>9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86" name="Check Box 92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0</xdr:rowOff>
                  </from>
                  <to>
                    <xdr:col>10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87" name="Check Box 93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0</xdr:rowOff>
                  </from>
                  <to>
                    <xdr:col>11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88" name="Check Box 94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89" name="Check Box 95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0" name="Check Box 96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8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1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0</xdr:rowOff>
                  </from>
                  <to>
                    <xdr:col>9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2" name="Check Box 98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10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3" name="Check Box 99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11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4" name="Check Box 100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0</xdr:rowOff>
                  </from>
                  <to>
                    <xdr:col>6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5" name="Check Box 101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6" name="Check Box 102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8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7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0</xdr:rowOff>
                  </from>
                  <to>
                    <xdr:col>9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8" name="Check Box 104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0</xdr:rowOff>
                  </from>
                  <to>
                    <xdr:col>10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99" name="Check Box 105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0</xdr:rowOff>
                  </from>
                  <to>
                    <xdr:col>11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0" name="Check Box 106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0</xdr:rowOff>
                  </from>
                  <to>
                    <xdr:col>6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1" name="Check Box 107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2" name="Check Box 108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0</xdr:rowOff>
                  </from>
                  <to>
                    <xdr:col>8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3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0</xdr:rowOff>
                  </from>
                  <to>
                    <xdr:col>9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4" name="Check Box 110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0</xdr:rowOff>
                  </from>
                  <to>
                    <xdr:col>10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5" name="Check Box 111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0</xdr:rowOff>
                  </from>
                  <to>
                    <xdr:col>11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6" name="Check Box 112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0</xdr:rowOff>
                  </from>
                  <to>
                    <xdr:col>6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7" name="Check Box 113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8" name="Check Box 114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0</xdr:rowOff>
                  </from>
                  <to>
                    <xdr:col>8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09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0</xdr:rowOff>
                  </from>
                  <to>
                    <xdr:col>9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0" name="Check Box 116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0</xdr:rowOff>
                  </from>
                  <to>
                    <xdr:col>10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1" name="Check Box 117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0</xdr:rowOff>
                  </from>
                  <to>
                    <xdr:col>11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2" name="Check Box 118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3" name="Check Box 119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4" name="Check Box 120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0</xdr:rowOff>
                  </from>
                  <to>
                    <xdr:col>8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5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0</xdr:rowOff>
                  </from>
                  <to>
                    <xdr:col>9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6" name="Check Box 122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0</xdr:rowOff>
                  </from>
                  <to>
                    <xdr:col>10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7" name="Check Box 123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11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8" name="Check Box 124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19" name="Check Box 125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0" name="Check Box 12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1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0</xdr:rowOff>
                  </from>
                  <to>
                    <xdr:col>9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2" name="Check Box 128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0</xdr:rowOff>
                  </from>
                  <to>
                    <xdr:col>10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3" name="Check Box 129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0</xdr:rowOff>
                  </from>
                  <to>
                    <xdr:col>11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4" name="Check Box 130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5" name="Check Box 131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6" name="Check Box 132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0</xdr:rowOff>
                  </from>
                  <to>
                    <xdr:col>8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7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0</xdr:rowOff>
                  </from>
                  <to>
                    <xdr:col>9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8" name="Check Box 134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0</xdr:rowOff>
                  </from>
                  <to>
                    <xdr:col>10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29" name="Check Box 135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0</xdr:rowOff>
                  </from>
                  <to>
                    <xdr:col>11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0" name="Check Box 136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0</xdr:rowOff>
                  </from>
                  <to>
                    <xdr:col>6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1" name="Check Box 137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2" name="Check Box 138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0</xdr:rowOff>
                  </from>
                  <to>
                    <xdr:col>8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3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0</xdr:rowOff>
                  </from>
                  <to>
                    <xdr:col>9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4" name="Check Box 140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0</xdr:rowOff>
                  </from>
                  <to>
                    <xdr:col>10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5" name="Check Box 141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0</xdr:rowOff>
                  </from>
                  <to>
                    <xdr:col>11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6" name="Check Box 142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0</xdr:rowOff>
                  </from>
                  <to>
                    <xdr:col>6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7" name="Check Box 143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8" name="Check Box 144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0</xdr:rowOff>
                  </from>
                  <to>
                    <xdr:col>8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39" name="Check Box 145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0</xdr:rowOff>
                  </from>
                  <to>
                    <xdr:col>9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0" name="Check Box 146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0</xdr:rowOff>
                  </from>
                  <to>
                    <xdr:col>10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1" name="Check Box 147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0</xdr:rowOff>
                  </from>
                  <to>
                    <xdr:col>11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2" name="Check Box 148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0</xdr:rowOff>
                  </from>
                  <to>
                    <xdr:col>6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3" name="Check Box 149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4" name="Check Box 150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0</xdr:rowOff>
                  </from>
                  <to>
                    <xdr:col>8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5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0</xdr:rowOff>
                  </from>
                  <to>
                    <xdr:col>9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46" name="Check Box 152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0</xdr:rowOff>
                  </from>
                  <to>
                    <xdr:col>10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47" name="Check Box 153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0</xdr:rowOff>
                  </from>
                  <to>
                    <xdr:col>11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48" name="Check Box 154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0</xdr:rowOff>
                  </from>
                  <to>
                    <xdr:col>6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49" name="Check Box 155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50" name="Check Box 156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0</xdr:rowOff>
                  </from>
                  <to>
                    <xdr:col>8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51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0</xdr:rowOff>
                  </from>
                  <to>
                    <xdr:col>9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52" name="Check Box 158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0</xdr:rowOff>
                  </from>
                  <to>
                    <xdr:col>10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53" name="Check Box 159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0</xdr:rowOff>
                  </from>
                  <to>
                    <xdr:col>11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54" name="Check Box 160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6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55" name="Check Box 161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56" name="Check Box 162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0</xdr:rowOff>
                  </from>
                  <to>
                    <xdr:col>8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57" name="Check Box 163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0</xdr:rowOff>
                  </from>
                  <to>
                    <xdr:col>9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58" name="Check Box 164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0</xdr:rowOff>
                  </from>
                  <to>
                    <xdr:col>10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59" name="Check Box 165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0</xdr:rowOff>
                  </from>
                  <to>
                    <xdr:col>11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60" name="Check Box 167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0</xdr:rowOff>
                  </from>
                  <to>
                    <xdr:col>6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61" name="Check Box 168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62" name="Check Box 169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0</xdr:rowOff>
                  </from>
                  <to>
                    <xdr:col>8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63" name="Check Box 170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0</xdr:rowOff>
                  </from>
                  <to>
                    <xdr:col>9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64" name="Check Box 171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0</xdr:rowOff>
                  </from>
                  <to>
                    <xdr:col>10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65" name="Check Box 172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0</xdr:rowOff>
                  </from>
                  <to>
                    <xdr:col>11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66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0</xdr:rowOff>
                  </from>
                  <to>
                    <xdr:col>6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67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68" name="Check Box 17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0</xdr:rowOff>
                  </from>
                  <to>
                    <xdr:col>8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69" name="Check Box 17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0</xdr:rowOff>
                  </from>
                  <to>
                    <xdr:col>9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70" name="Check Box 177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0</xdr:rowOff>
                  </from>
                  <to>
                    <xdr:col>10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71" name="Check Box 178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0</xdr:rowOff>
                  </from>
                  <to>
                    <xdr:col>11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72" name="Check Box 179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0</xdr:rowOff>
                  </from>
                  <to>
                    <xdr:col>6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73" name="Check Box 180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74" name="Check Box 181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0</xdr:rowOff>
                  </from>
                  <to>
                    <xdr:col>8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75" name="Check Box 182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0</xdr:rowOff>
                  </from>
                  <to>
                    <xdr:col>9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76" name="Check Box 183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0</xdr:rowOff>
                  </from>
                  <to>
                    <xdr:col>10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77" name="Check Box 184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0</xdr:rowOff>
                  </from>
                  <to>
                    <xdr:col>11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78" name="Check Box 185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0</xdr:rowOff>
                  </from>
                  <to>
                    <xdr:col>6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79" name="Check Box 186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80" name="Check Box 187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0</xdr:rowOff>
                  </from>
                  <to>
                    <xdr:col>8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81" name="Check Box 188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0</xdr:rowOff>
                  </from>
                  <to>
                    <xdr:col>9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82" name="Check Box 189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0</xdr:rowOff>
                  </from>
                  <to>
                    <xdr:col>10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83" name="Check Box 190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0</xdr:rowOff>
                  </from>
                  <to>
                    <xdr:col>11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84" name="Check Box 191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0</xdr:rowOff>
                  </from>
                  <to>
                    <xdr:col>6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85" name="Check Box 192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86" name="Check Box 193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0</xdr:rowOff>
                  </from>
                  <to>
                    <xdr:col>8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87" name="Check Box 194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0</xdr:rowOff>
                  </from>
                  <to>
                    <xdr:col>9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88" name="Check Box 195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0</xdr:rowOff>
                  </from>
                  <to>
                    <xdr:col>10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89" name="Check Box 196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0</xdr:rowOff>
                  </from>
                  <to>
                    <xdr:col>11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90" name="Check Box 197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6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91" name="Check Box 198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92" name="Check Box 199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0</xdr:rowOff>
                  </from>
                  <to>
                    <xdr:col>8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93" name="Check Box 200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0</xdr:rowOff>
                  </from>
                  <to>
                    <xdr:col>9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94" name="Check Box 201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0</xdr:rowOff>
                  </from>
                  <to>
                    <xdr:col>10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95" name="Check Box 202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0</xdr:rowOff>
                  </from>
                  <to>
                    <xdr:col>11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96" name="Check Box 203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0</xdr:rowOff>
                  </from>
                  <to>
                    <xdr:col>6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7" name="Check Box 204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198" name="Check Box 205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0</xdr:rowOff>
                  </from>
                  <to>
                    <xdr:col>8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199" name="Check Box 206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0</xdr:rowOff>
                  </from>
                  <to>
                    <xdr:col>9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00" name="Check Box 207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0</xdr:rowOff>
                  </from>
                  <to>
                    <xdr:col>10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01" name="Check Box 208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0</xdr:rowOff>
                  </from>
                  <to>
                    <xdr:col>11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02" name="Check Box 209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0</xdr:rowOff>
                  </from>
                  <to>
                    <xdr:col>6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03" name="Check Box 210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04" name="Check Box 211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0</xdr:rowOff>
                  </from>
                  <to>
                    <xdr:col>8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05" name="Check Box 212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0</xdr:rowOff>
                  </from>
                  <to>
                    <xdr:col>9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06" name="Check Box 213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0</xdr:rowOff>
                  </from>
                  <to>
                    <xdr:col>10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207" name="Check Box 214">
              <controlPr defaultSize="0" autoFill="0" autoLine="0" autoPict="0">
                <anchor moveWithCells="1">
                  <from>
                    <xdr:col>10</xdr:col>
                    <xdr:colOff>19050</xdr:colOff>
                    <xdr:row>39</xdr:row>
                    <xdr:rowOff>0</xdr:rowOff>
                  </from>
                  <to>
                    <xdr:col>11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208" name="Check Box 215">
              <controlPr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0</xdr:rowOff>
                  </from>
                  <to>
                    <xdr:col>6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209" name="Check Box 216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210" name="Check Box 217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211" name="Check Box 218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0</xdr:rowOff>
                  </from>
                  <to>
                    <xdr:col>9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212" name="Check Box 219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0</xdr:rowOff>
                  </from>
                  <to>
                    <xdr:col>10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213" name="Check Box 220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11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214" name="Check Box 221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0</xdr:rowOff>
                  </from>
                  <to>
                    <xdr:col>6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215" name="Check Box 222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216" name="Check Box 223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0</xdr:rowOff>
                  </from>
                  <to>
                    <xdr:col>8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17" name="Check Box 224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0</xdr:rowOff>
                  </from>
                  <to>
                    <xdr:col>9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218" name="Check Box 225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0</xdr:rowOff>
                  </from>
                  <to>
                    <xdr:col>10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219" name="Check Box 226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0</xdr:rowOff>
                  </from>
                  <to>
                    <xdr:col>11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220" name="Check Box 227">
              <controlPr defaultSize="0" autoFill="0" autoLine="0" autoPict="0">
                <anchor moveWithCells="1">
                  <from>
                    <xdr:col>5</xdr:col>
                    <xdr:colOff>19050</xdr:colOff>
                    <xdr:row>42</xdr:row>
                    <xdr:rowOff>0</xdr:rowOff>
                  </from>
                  <to>
                    <xdr:col>6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221" name="Check Box 228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222" name="Check Box 229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0</xdr:rowOff>
                  </from>
                  <to>
                    <xdr:col>8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223" name="Check Box 230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0</xdr:rowOff>
                  </from>
                  <to>
                    <xdr:col>9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224" name="Check Box 231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0</xdr:rowOff>
                  </from>
                  <to>
                    <xdr:col>10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225" name="Check Box 232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0</xdr:rowOff>
                  </from>
                  <to>
                    <xdr:col>11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26" name="Check Box 233">
              <controlPr defaultSize="0" autoFill="0" autoLine="0" autoPict="0">
                <anchor moveWithCells="1">
                  <from>
                    <xdr:col>5</xdr:col>
                    <xdr:colOff>19050</xdr:colOff>
                    <xdr:row>43</xdr:row>
                    <xdr:rowOff>0</xdr:rowOff>
                  </from>
                  <to>
                    <xdr:col>6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227" name="Check Box 234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228" name="Check Box 235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0</xdr:rowOff>
                  </from>
                  <to>
                    <xdr:col>8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229" name="Check Box 236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0</xdr:rowOff>
                  </from>
                  <to>
                    <xdr:col>9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230" name="Check Box 237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0</xdr:rowOff>
                  </from>
                  <to>
                    <xdr:col>10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231" name="Check Box 238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0</xdr:rowOff>
                  </from>
                  <to>
                    <xdr:col>11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232" name="Check Box 239">
              <controlPr defaultSize="0" autoFill="0" autoLine="0" autoPict="0">
                <anchor moveWithCells="1">
                  <from>
                    <xdr:col>5</xdr:col>
                    <xdr:colOff>19050</xdr:colOff>
                    <xdr:row>44</xdr:row>
                    <xdr:rowOff>0</xdr:rowOff>
                  </from>
                  <to>
                    <xdr:col>6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233" name="Check Box 240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234" name="Check Box 241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0</xdr:rowOff>
                  </from>
                  <to>
                    <xdr:col>8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235" name="Check Box 242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0</xdr:rowOff>
                  </from>
                  <to>
                    <xdr:col>9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236" name="Check Box 243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0</xdr:rowOff>
                  </from>
                  <to>
                    <xdr:col>10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237" name="Check Box 244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0</xdr:rowOff>
                  </from>
                  <to>
                    <xdr:col>11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238" name="Check Box 245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0</xdr:rowOff>
                  </from>
                  <to>
                    <xdr:col>6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39" name="Check Box 246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40" name="Check Box 247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0</xdr:rowOff>
                  </from>
                  <to>
                    <xdr:col>8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41" name="Check Box 248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0</xdr:rowOff>
                  </from>
                  <to>
                    <xdr:col>9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42" name="Check Box 249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0</xdr:rowOff>
                  </from>
                  <to>
                    <xdr:col>10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43" name="Check Box 250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0</xdr:rowOff>
                  </from>
                  <to>
                    <xdr:col>11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44" name="Check Box 25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0</xdr:rowOff>
                  </from>
                  <to>
                    <xdr:col>6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45" name="Check Box 252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46" name="Check Box 253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0</xdr:rowOff>
                  </from>
                  <to>
                    <xdr:col>8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47" name="Check Box 254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0</xdr:rowOff>
                  </from>
                  <to>
                    <xdr:col>9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48" name="Check Box 255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0</xdr:rowOff>
                  </from>
                  <to>
                    <xdr:col>10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49" name="Check Box 256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0</xdr:rowOff>
                  </from>
                  <to>
                    <xdr:col>11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50" name="Check Box 257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0</xdr:rowOff>
                  </from>
                  <to>
                    <xdr:col>6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51" name="Check Box 258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52" name="Check Box 259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0</xdr:rowOff>
                  </from>
                  <to>
                    <xdr:col>8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53" name="Check Box 260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0</xdr:rowOff>
                  </from>
                  <to>
                    <xdr:col>9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54" name="Check Box 261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0</xdr:rowOff>
                  </from>
                  <to>
                    <xdr:col>10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55" name="Check Box 262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0</xdr:rowOff>
                  </from>
                  <to>
                    <xdr:col>11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56" name="Check Box 263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0</xdr:rowOff>
                  </from>
                  <to>
                    <xdr:col>6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57" name="Check Box 264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58" name="Check Box 265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0</xdr:rowOff>
                  </from>
                  <to>
                    <xdr:col>8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59" name="Check Box 266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0</xdr:rowOff>
                  </from>
                  <to>
                    <xdr:col>9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60" name="Check Box 267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0</xdr:rowOff>
                  </from>
                  <to>
                    <xdr:col>10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61" name="Check Box 268">
              <controlPr defaultSize="0" autoFill="0" autoLine="0" autoPict="0">
                <anchor moveWithCells="1">
                  <from>
                    <xdr:col>10</xdr:col>
                    <xdr:colOff>19050</xdr:colOff>
                    <xdr:row>48</xdr:row>
                    <xdr:rowOff>0</xdr:rowOff>
                  </from>
                  <to>
                    <xdr:col>11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62" name="Check Box 269">
              <controlPr defaultSize="0" autoFill="0" autoLine="0" autoPict="0">
                <anchor moveWithCells="1">
                  <from>
                    <xdr:col>5</xdr:col>
                    <xdr:colOff>19050</xdr:colOff>
                    <xdr:row>49</xdr:row>
                    <xdr:rowOff>0</xdr:rowOff>
                  </from>
                  <to>
                    <xdr:col>6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63" name="Check Box 270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64" name="Check Box 271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0</xdr:rowOff>
                  </from>
                  <to>
                    <xdr:col>8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65" name="Check Box 272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0</xdr:rowOff>
                  </from>
                  <to>
                    <xdr:col>9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66" name="Check Box 273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0</xdr:rowOff>
                  </from>
                  <to>
                    <xdr:col>10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67" name="Check Box 274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0</xdr:rowOff>
                  </from>
                  <to>
                    <xdr:col>11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68" name="Check Box 275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0</xdr:rowOff>
                  </from>
                  <to>
                    <xdr:col>6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69" name="Check Box 276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70" name="Check Box 277">
              <controlPr defaultSize="0" autoFill="0" autoLine="0" autoPict="0">
                <anchor moveWithCells="1">
                  <from>
                    <xdr:col>7</xdr:col>
                    <xdr:colOff>19050</xdr:colOff>
                    <xdr:row>50</xdr:row>
                    <xdr:rowOff>0</xdr:rowOff>
                  </from>
                  <to>
                    <xdr:col>8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71" name="Check Box 278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0</xdr:rowOff>
                  </from>
                  <to>
                    <xdr:col>9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72" name="Check Box 279">
              <controlPr defaultSize="0" autoFill="0" autoLine="0" autoPict="0">
                <anchor moveWithCells="1">
                  <from>
                    <xdr:col>9</xdr:col>
                    <xdr:colOff>19050</xdr:colOff>
                    <xdr:row>50</xdr:row>
                    <xdr:rowOff>0</xdr:rowOff>
                  </from>
                  <to>
                    <xdr:col>10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73" name="Check Box 280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0</xdr:rowOff>
                  </from>
                  <to>
                    <xdr:col>11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74" name="Check Box 281">
              <controlPr defaultSize="0" autoFill="0" autoLine="0" autoPict="0">
                <anchor moveWithCells="1">
                  <from>
                    <xdr:col>5</xdr:col>
                    <xdr:colOff>19050</xdr:colOff>
                    <xdr:row>51</xdr:row>
                    <xdr:rowOff>0</xdr:rowOff>
                  </from>
                  <to>
                    <xdr:col>6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75" name="Check Box 282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76" name="Check Box 283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0</xdr:rowOff>
                  </from>
                  <to>
                    <xdr:col>8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77" name="Check Box 284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0</xdr:rowOff>
                  </from>
                  <to>
                    <xdr:col>9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78" name="Check Box 285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0</xdr:rowOff>
                  </from>
                  <to>
                    <xdr:col>10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79" name="Check Box 286">
              <controlPr defaultSize="0" autoFill="0" autoLine="0" autoPict="0">
                <anchor moveWithCells="1">
                  <from>
                    <xdr:col>10</xdr:col>
                    <xdr:colOff>19050</xdr:colOff>
                    <xdr:row>51</xdr:row>
                    <xdr:rowOff>0</xdr:rowOff>
                  </from>
                  <to>
                    <xdr:col>11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80" name="Check Box 287">
              <controlPr defaultSize="0" autoFill="0" autoLine="0" autoPict="0">
                <anchor moveWithCells="1">
                  <from>
                    <xdr:col>5</xdr:col>
                    <xdr:colOff>19050</xdr:colOff>
                    <xdr:row>52</xdr:row>
                    <xdr:rowOff>0</xdr:rowOff>
                  </from>
                  <to>
                    <xdr:col>6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81" name="Check Box 288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82" name="Check Box 289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0</xdr:rowOff>
                  </from>
                  <to>
                    <xdr:col>8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83" name="Check Box 290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0</xdr:rowOff>
                  </from>
                  <to>
                    <xdr:col>9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84" name="Check Box 291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0</xdr:rowOff>
                  </from>
                  <to>
                    <xdr:col>10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85" name="Check Box 292">
              <controlPr defaultSize="0" autoFill="0" autoLine="0" autoPict="0">
                <anchor moveWithCells="1">
                  <from>
                    <xdr:col>10</xdr:col>
                    <xdr:colOff>19050</xdr:colOff>
                    <xdr:row>52</xdr:row>
                    <xdr:rowOff>0</xdr:rowOff>
                  </from>
                  <to>
                    <xdr:col>11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86" name="Check Box 293">
              <controlPr defaultSize="0" autoFill="0" autoLine="0" autoPict="0">
                <anchor moveWithCells="1">
                  <from>
                    <xdr:col>5</xdr:col>
                    <xdr:colOff>19050</xdr:colOff>
                    <xdr:row>53</xdr:row>
                    <xdr:rowOff>0</xdr:rowOff>
                  </from>
                  <to>
                    <xdr:col>6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87" name="Check Box 294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88" name="Check Box 295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0</xdr:rowOff>
                  </from>
                  <to>
                    <xdr:col>8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89" name="Check Box 296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0</xdr:rowOff>
                  </from>
                  <to>
                    <xdr:col>9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290" name="Check Box 29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0</xdr:rowOff>
                  </from>
                  <to>
                    <xdr:col>10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291" name="Check Box 298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0</xdr:rowOff>
                  </from>
                  <to>
                    <xdr:col>11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292" name="Check Box 299">
              <controlPr defaultSize="0" autoFill="0" autoLine="0" autoPict="0">
                <anchor moveWithCells="1">
                  <from>
                    <xdr:col>5</xdr:col>
                    <xdr:colOff>19050</xdr:colOff>
                    <xdr:row>54</xdr:row>
                    <xdr:rowOff>0</xdr:rowOff>
                  </from>
                  <to>
                    <xdr:col>6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293" name="Check Box 300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294" name="Check Box 301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0</xdr:rowOff>
                  </from>
                  <to>
                    <xdr:col>8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295" name="Check Box 302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0</xdr:rowOff>
                  </from>
                  <to>
                    <xdr:col>9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296" name="Check Box 303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0</xdr:rowOff>
                  </from>
                  <to>
                    <xdr:col>10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297" name="Check Box 304">
              <controlPr defaultSize="0" autoFill="0" autoLine="0" autoPict="0">
                <anchor moveWithCells="1">
                  <from>
                    <xdr:col>10</xdr:col>
                    <xdr:colOff>19050</xdr:colOff>
                    <xdr:row>54</xdr:row>
                    <xdr:rowOff>0</xdr:rowOff>
                  </from>
                  <to>
                    <xdr:col>11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298" name="Check Box 305">
              <controlPr defaultSize="0" autoFill="0" autoLine="0" autoPict="0">
                <anchor moveWithCells="1">
                  <from>
                    <xdr:col>5</xdr:col>
                    <xdr:colOff>19050</xdr:colOff>
                    <xdr:row>55</xdr:row>
                    <xdr:rowOff>0</xdr:rowOff>
                  </from>
                  <to>
                    <xdr:col>6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299" name="Check Box 306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300" name="Check Box 307">
              <controlPr defaultSize="0" autoFill="0" autoLine="0" autoPict="0">
                <anchor moveWithCells="1">
                  <from>
                    <xdr:col>7</xdr:col>
                    <xdr:colOff>19050</xdr:colOff>
                    <xdr:row>55</xdr:row>
                    <xdr:rowOff>0</xdr:rowOff>
                  </from>
                  <to>
                    <xdr:col>8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301" name="Check Box 308">
              <controlPr defaultSize="0" autoFill="0" autoLine="0" autoPict="0">
                <anchor moveWithCells="1">
                  <from>
                    <xdr:col>8</xdr:col>
                    <xdr:colOff>19050</xdr:colOff>
                    <xdr:row>55</xdr:row>
                    <xdr:rowOff>0</xdr:rowOff>
                  </from>
                  <to>
                    <xdr:col>9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302" name="Check Box 309">
              <controlPr defaultSize="0" autoFill="0" autoLine="0" autoPict="0">
                <anchor moveWithCells="1">
                  <from>
                    <xdr:col>9</xdr:col>
                    <xdr:colOff>19050</xdr:colOff>
                    <xdr:row>55</xdr:row>
                    <xdr:rowOff>0</xdr:rowOff>
                  </from>
                  <to>
                    <xdr:col>10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303" name="Check Box 310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0</xdr:rowOff>
                  </from>
                  <to>
                    <xdr:col>11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3">
    <tablePart r:id="rId304"/>
    <tablePart r:id="rId305"/>
    <tablePart r:id="rId30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C2843-F92C-4F6C-A580-62054683A600}">
  <sheetPr codeName="Tabelle4">
    <pageSetUpPr fitToPage="1"/>
  </sheetPr>
  <dimension ref="B1:DY512"/>
  <sheetViews>
    <sheetView zoomScale="85" zoomScaleNormal="85" zoomScalePageLayoutView="70" workbookViewId="0">
      <selection activeCell="B2" sqref="B2:K2"/>
    </sheetView>
  </sheetViews>
  <sheetFormatPr baseColWidth="10" defaultColWidth="10.85546875" defaultRowHeight="15.75" x14ac:dyDescent="0.25"/>
  <cols>
    <col min="1" max="1" width="6.42578125" style="94" customWidth="1"/>
    <col min="2" max="2" width="5.85546875" style="103" customWidth="1"/>
    <col min="3" max="3" width="10.5703125" style="142" bestFit="1" customWidth="1"/>
    <col min="4" max="4" width="28" style="94" customWidth="1"/>
    <col min="5" max="5" width="25.140625" style="94" customWidth="1"/>
    <col min="6" max="6" width="5.85546875" style="102" customWidth="1"/>
    <col min="7" max="7" width="5.85546875" style="61" customWidth="1"/>
    <col min="8" max="8" width="10.5703125" style="142" bestFit="1" customWidth="1"/>
    <col min="9" max="9" width="28" style="94" customWidth="1"/>
    <col min="10" max="10" width="25.140625" style="94" customWidth="1"/>
    <col min="11" max="11" width="5.85546875" style="64" customWidth="1"/>
    <col min="12" max="12" width="10" style="98" customWidth="1"/>
    <col min="13" max="17" width="15.28515625" style="94" customWidth="1"/>
    <col min="18" max="23" width="10.85546875" style="94"/>
    <col min="24" max="74" width="5.7109375" style="143" customWidth="1"/>
    <col min="75" max="78" width="10.85546875" style="94"/>
    <col min="79" max="129" width="7.7109375" style="143" customWidth="1"/>
    <col min="130" max="16384" width="10.85546875" style="94"/>
  </cols>
  <sheetData>
    <row r="1" spans="2:129" ht="21.75" thickBot="1" x14ac:dyDescent="0.3">
      <c r="B1" s="199" t="s">
        <v>148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2:129" ht="26.25" customHeight="1" thickBot="1" x14ac:dyDescent="0.3">
      <c r="B2" s="206" t="s">
        <v>152</v>
      </c>
      <c r="C2" s="195"/>
      <c r="D2" s="195"/>
      <c r="E2" s="195"/>
      <c r="F2" s="195"/>
      <c r="G2" s="195"/>
      <c r="H2" s="195"/>
      <c r="I2" s="195"/>
      <c r="J2" s="195"/>
      <c r="K2" s="207"/>
      <c r="M2" s="99"/>
      <c r="N2" s="8"/>
      <c r="O2" s="8"/>
      <c r="P2" s="8"/>
      <c r="Q2" s="8"/>
    </row>
    <row r="3" spans="2:129" ht="27.75" customHeight="1" x14ac:dyDescent="0.25">
      <c r="B3" s="151"/>
      <c r="C3" s="208" t="s">
        <v>136</v>
      </c>
      <c r="D3" s="208"/>
      <c r="E3" s="208"/>
      <c r="F3" s="100"/>
      <c r="G3" s="8"/>
      <c r="H3" s="208" t="s">
        <v>137</v>
      </c>
      <c r="I3" s="208"/>
      <c r="J3" s="208"/>
      <c r="K3" s="65"/>
      <c r="L3" s="185" t="str">
        <f>"Inspection location:
"&amp;Location!$D$4&amp;" near "&amp;Location!$D$6&amp;", direction of "&amp;Location!$D$12&amp;"."</f>
        <v>Inspection location:
 near , direction of .</v>
      </c>
      <c r="M3" s="8"/>
      <c r="N3" s="8"/>
      <c r="O3" s="8"/>
      <c r="P3" s="8"/>
      <c r="Q3" s="8"/>
    </row>
    <row r="4" spans="2:129" ht="18.600000000000001" customHeight="1" x14ac:dyDescent="0.25">
      <c r="B4" s="152"/>
      <c r="C4" s="200" t="s">
        <v>43</v>
      </c>
      <c r="D4" s="202" t="s">
        <v>64</v>
      </c>
      <c r="E4" s="204" t="s">
        <v>40</v>
      </c>
      <c r="F4" s="101"/>
      <c r="G4" s="60"/>
      <c r="H4" s="200" t="s">
        <v>43</v>
      </c>
      <c r="I4" s="202" t="s">
        <v>64</v>
      </c>
      <c r="J4" s="204" t="s">
        <v>40</v>
      </c>
      <c r="K4" s="63"/>
      <c r="L4" s="186"/>
      <c r="M4" s="8"/>
      <c r="N4" s="8"/>
      <c r="O4" s="8"/>
      <c r="P4" s="8"/>
      <c r="Q4" s="8"/>
    </row>
    <row r="5" spans="2:129" ht="18.600000000000001" customHeight="1" x14ac:dyDescent="0.25">
      <c r="B5" s="152"/>
      <c r="C5" s="201"/>
      <c r="D5" s="203"/>
      <c r="E5" s="205"/>
      <c r="F5" s="101"/>
      <c r="G5" s="60"/>
      <c r="H5" s="201"/>
      <c r="I5" s="203"/>
      <c r="J5" s="205"/>
      <c r="K5" s="63"/>
      <c r="L5" s="186"/>
      <c r="M5" s="8"/>
      <c r="N5" s="8"/>
      <c r="O5" s="8"/>
      <c r="P5" s="8"/>
      <c r="Q5" s="8"/>
      <c r="X5" s="143" t="s">
        <v>130</v>
      </c>
      <c r="BX5" s="146" t="s">
        <v>129</v>
      </c>
      <c r="BY5" s="146"/>
      <c r="CA5" s="143" t="s">
        <v>133</v>
      </c>
    </row>
    <row r="6" spans="2:129" ht="18" customHeight="1" x14ac:dyDescent="0.25">
      <c r="B6" s="152"/>
      <c r="C6" s="114"/>
      <c r="D6" s="8"/>
      <c r="E6" s="62"/>
      <c r="F6" s="101"/>
      <c r="G6" s="60"/>
      <c r="H6" s="93"/>
      <c r="I6" s="8"/>
      <c r="J6" s="62"/>
      <c r="K6" s="63"/>
      <c r="L6" s="186"/>
      <c r="O6" s="8"/>
      <c r="P6" s="8"/>
      <c r="Q6" s="8"/>
      <c r="X6" s="150" t="s">
        <v>128</v>
      </c>
      <c r="Y6" s="148" t="str">
        <f>H7</f>
        <v/>
      </c>
      <c r="Z6" s="148" t="str">
        <f>H8</f>
        <v/>
      </c>
      <c r="AA6" s="148" t="str">
        <f>H9</f>
        <v/>
      </c>
      <c r="AB6" s="148" t="str">
        <f>H10</f>
        <v/>
      </c>
      <c r="AC6" s="148" t="str">
        <f>H11</f>
        <v/>
      </c>
      <c r="AD6" s="148" t="str">
        <f>H12</f>
        <v/>
      </c>
      <c r="AE6" s="148" t="str">
        <f>H13</f>
        <v/>
      </c>
      <c r="AF6" s="148" t="str">
        <f>H14</f>
        <v/>
      </c>
      <c r="AG6" s="148" t="str">
        <f>H15</f>
        <v/>
      </c>
      <c r="AH6" s="148" t="str">
        <f>H16</f>
        <v/>
      </c>
      <c r="AI6" s="148" t="str">
        <f>H17</f>
        <v/>
      </c>
      <c r="AJ6" s="148" t="str">
        <f>H18</f>
        <v/>
      </c>
      <c r="AK6" s="148" t="str">
        <f>H19</f>
        <v/>
      </c>
      <c r="AL6" s="148" t="str">
        <f>H20</f>
        <v/>
      </c>
      <c r="AM6" s="148" t="str">
        <f>H21</f>
        <v/>
      </c>
      <c r="AN6" s="148" t="str">
        <f>H22</f>
        <v/>
      </c>
      <c r="AO6" s="148" t="str">
        <f>H23</f>
        <v/>
      </c>
      <c r="AP6" s="148" t="str">
        <f>H24</f>
        <v/>
      </c>
      <c r="AQ6" s="148" t="str">
        <f>H25</f>
        <v/>
      </c>
      <c r="AR6" s="148" t="str">
        <f>H26</f>
        <v/>
      </c>
      <c r="AS6" s="148" t="str">
        <f>H27</f>
        <v/>
      </c>
      <c r="AT6" s="148" t="str">
        <f>H28</f>
        <v/>
      </c>
      <c r="AU6" s="148" t="str">
        <f>H29</f>
        <v/>
      </c>
      <c r="AV6" s="148" t="str">
        <f>H30</f>
        <v/>
      </c>
      <c r="AW6" s="148" t="str">
        <f>H31</f>
        <v/>
      </c>
      <c r="AX6" s="148" t="str">
        <f>H32</f>
        <v/>
      </c>
      <c r="AY6" s="148" t="str">
        <f>H33</f>
        <v/>
      </c>
      <c r="AZ6" s="148" t="str">
        <f>H34</f>
        <v/>
      </c>
      <c r="BA6" s="148" t="str">
        <f>H35</f>
        <v/>
      </c>
      <c r="BB6" s="148" t="str">
        <f>H36</f>
        <v/>
      </c>
      <c r="BC6" s="148" t="str">
        <f>H37</f>
        <v/>
      </c>
      <c r="BD6" s="148" t="str">
        <f>H38</f>
        <v/>
      </c>
      <c r="BE6" s="148" t="str">
        <f>H39</f>
        <v/>
      </c>
      <c r="BF6" s="148" t="str">
        <f>H40</f>
        <v/>
      </c>
      <c r="BG6" s="148" t="str">
        <f>H41</f>
        <v/>
      </c>
      <c r="BH6" s="148" t="str">
        <f>H42</f>
        <v/>
      </c>
      <c r="BI6" s="148" t="str">
        <f>H43</f>
        <v/>
      </c>
      <c r="BJ6" s="148" t="str">
        <f>H44</f>
        <v/>
      </c>
      <c r="BK6" s="148" t="str">
        <f>H45</f>
        <v/>
      </c>
      <c r="BL6" s="148" t="str">
        <f>H46</f>
        <v/>
      </c>
      <c r="BM6" s="148" t="str">
        <f>H47</f>
        <v/>
      </c>
      <c r="BN6" s="148" t="str">
        <f>H48</f>
        <v/>
      </c>
      <c r="BO6" s="148" t="str">
        <f>H49</f>
        <v/>
      </c>
      <c r="BP6" s="148" t="str">
        <f>H50</f>
        <v/>
      </c>
      <c r="BQ6" s="148" t="str">
        <f>H51</f>
        <v/>
      </c>
      <c r="BR6" s="148" t="str">
        <f>H52</f>
        <v/>
      </c>
      <c r="BS6" s="148" t="str">
        <f>H53</f>
        <v/>
      </c>
      <c r="BT6" s="148" t="str">
        <f>H54</f>
        <v/>
      </c>
      <c r="BU6" s="148" t="str">
        <f>H55</f>
        <v/>
      </c>
      <c r="BV6" s="148" t="str">
        <f>H56</f>
        <v/>
      </c>
      <c r="BX6" s="144" t="s">
        <v>131</v>
      </c>
      <c r="BY6" s="144" t="s">
        <v>132</v>
      </c>
      <c r="CA6" s="150" t="s">
        <v>128</v>
      </c>
      <c r="CB6" s="148" t="str">
        <f>Y6</f>
        <v/>
      </c>
      <c r="CC6" s="148" t="str">
        <f t="shared" ref="CC6:DY6" si="0">Z6</f>
        <v/>
      </c>
      <c r="CD6" s="148" t="str">
        <f t="shared" si="0"/>
        <v/>
      </c>
      <c r="CE6" s="148" t="str">
        <f t="shared" si="0"/>
        <v/>
      </c>
      <c r="CF6" s="148" t="str">
        <f t="shared" si="0"/>
        <v/>
      </c>
      <c r="CG6" s="148" t="str">
        <f t="shared" si="0"/>
        <v/>
      </c>
      <c r="CH6" s="148" t="str">
        <f t="shared" si="0"/>
        <v/>
      </c>
      <c r="CI6" s="148" t="str">
        <f t="shared" si="0"/>
        <v/>
      </c>
      <c r="CJ6" s="148" t="str">
        <f t="shared" si="0"/>
        <v/>
      </c>
      <c r="CK6" s="148" t="str">
        <f t="shared" si="0"/>
        <v/>
      </c>
      <c r="CL6" s="148" t="str">
        <f t="shared" si="0"/>
        <v/>
      </c>
      <c r="CM6" s="148" t="str">
        <f t="shared" si="0"/>
        <v/>
      </c>
      <c r="CN6" s="148" t="str">
        <f t="shared" si="0"/>
        <v/>
      </c>
      <c r="CO6" s="148" t="str">
        <f t="shared" si="0"/>
        <v/>
      </c>
      <c r="CP6" s="148" t="str">
        <f t="shared" si="0"/>
        <v/>
      </c>
      <c r="CQ6" s="148" t="str">
        <f t="shared" si="0"/>
        <v/>
      </c>
      <c r="CR6" s="148" t="str">
        <f t="shared" si="0"/>
        <v/>
      </c>
      <c r="CS6" s="148" t="str">
        <f t="shared" si="0"/>
        <v/>
      </c>
      <c r="CT6" s="148" t="str">
        <f t="shared" si="0"/>
        <v/>
      </c>
      <c r="CU6" s="148" t="str">
        <f t="shared" si="0"/>
        <v/>
      </c>
      <c r="CV6" s="148" t="str">
        <f t="shared" si="0"/>
        <v/>
      </c>
      <c r="CW6" s="148" t="str">
        <f t="shared" si="0"/>
        <v/>
      </c>
      <c r="CX6" s="148" t="str">
        <f t="shared" si="0"/>
        <v/>
      </c>
      <c r="CY6" s="148" t="str">
        <f t="shared" si="0"/>
        <v/>
      </c>
      <c r="CZ6" s="148" t="str">
        <f t="shared" si="0"/>
        <v/>
      </c>
      <c r="DA6" s="148" t="str">
        <f t="shared" si="0"/>
        <v/>
      </c>
      <c r="DB6" s="148" t="str">
        <f t="shared" si="0"/>
        <v/>
      </c>
      <c r="DC6" s="148" t="str">
        <f t="shared" si="0"/>
        <v/>
      </c>
      <c r="DD6" s="148" t="str">
        <f t="shared" si="0"/>
        <v/>
      </c>
      <c r="DE6" s="148" t="str">
        <f t="shared" si="0"/>
        <v/>
      </c>
      <c r="DF6" s="148" t="str">
        <f t="shared" si="0"/>
        <v/>
      </c>
      <c r="DG6" s="148" t="str">
        <f t="shared" si="0"/>
        <v/>
      </c>
      <c r="DH6" s="148" t="str">
        <f t="shared" si="0"/>
        <v/>
      </c>
      <c r="DI6" s="148" t="str">
        <f t="shared" si="0"/>
        <v/>
      </c>
      <c r="DJ6" s="148" t="str">
        <f t="shared" si="0"/>
        <v/>
      </c>
      <c r="DK6" s="148" t="str">
        <f t="shared" si="0"/>
        <v/>
      </c>
      <c r="DL6" s="148" t="str">
        <f t="shared" si="0"/>
        <v/>
      </c>
      <c r="DM6" s="148" t="str">
        <f t="shared" si="0"/>
        <v/>
      </c>
      <c r="DN6" s="148" t="str">
        <f t="shared" si="0"/>
        <v/>
      </c>
      <c r="DO6" s="148" t="str">
        <f t="shared" si="0"/>
        <v/>
      </c>
      <c r="DP6" s="148" t="str">
        <f t="shared" si="0"/>
        <v/>
      </c>
      <c r="DQ6" s="148" t="str">
        <f t="shared" si="0"/>
        <v/>
      </c>
      <c r="DR6" s="148" t="str">
        <f t="shared" si="0"/>
        <v/>
      </c>
      <c r="DS6" s="148" t="str">
        <f t="shared" si="0"/>
        <v/>
      </c>
      <c r="DT6" s="148" t="str">
        <f t="shared" si="0"/>
        <v/>
      </c>
      <c r="DU6" s="148" t="str">
        <f t="shared" si="0"/>
        <v/>
      </c>
      <c r="DV6" s="148" t="str">
        <f t="shared" si="0"/>
        <v/>
      </c>
      <c r="DW6" s="148" t="str">
        <f t="shared" si="0"/>
        <v/>
      </c>
      <c r="DX6" s="148" t="str">
        <f t="shared" si="0"/>
        <v/>
      </c>
      <c r="DY6" s="148" t="str">
        <f t="shared" si="0"/>
        <v/>
      </c>
    </row>
    <row r="7" spans="2:129" x14ac:dyDescent="0.25">
      <c r="B7" s="153" t="str">
        <f>IF(Calculation!A13=0,"",Calculation!A13+ROW(B7)/10000)</f>
        <v/>
      </c>
      <c r="C7" s="92" t="str">
        <f>IF($B7="","",SMALL($B$7:$B$56,ROWS($B$7:B7)))</f>
        <v/>
      </c>
      <c r="D7" s="15" t="str">
        <f>IF(C7&lt;&gt;"",IF(E7&gt;Settings!$D$8,"D",IF(E7&gt;Settings!$D$9,"Q","G"))," ")</f>
        <v xml:space="preserve"> </v>
      </c>
      <c r="E7" s="12" t="str">
        <f>IF(C7&lt;&gt;"",INDEX($F$7:$F$56,MATCH(C7,$B$7:$B$56,0))," ")</f>
        <v xml:space="preserve"> </v>
      </c>
      <c r="F7" s="102" t="str">
        <f>IF(Calculation!A13=0,"",Calculation!K13)</f>
        <v/>
      </c>
      <c r="H7" s="92" t="str">
        <f>C7</f>
        <v/>
      </c>
      <c r="I7" s="15" t="str">
        <f>IF(H7&lt;&gt;"",IF(J7&gt;Settings!$D$8,"D",IF(J7&gt;Settings!$D$9,"Q","G"))," ")</f>
        <v xml:space="preserve"> </v>
      </c>
      <c r="J7" s="91">
        <f>SUM(CB7:CB56)</f>
        <v>0</v>
      </c>
      <c r="L7" s="186"/>
      <c r="X7" s="148" t="str">
        <f>H7</f>
        <v/>
      </c>
      <c r="Y7" s="148" t="str">
        <f>IF(X7="","",IF(Y6="","",$X7*Settings!$D$5-Y$6*Settings!$D$5))</f>
        <v/>
      </c>
      <c r="Z7" s="148" t="str">
        <f>IF(Y7="","",IF(Z6="","",$X7*Settings!$D$5-Z$6*Settings!$D$5))</f>
        <v/>
      </c>
      <c r="AA7" s="148" t="str">
        <f>IF(Z7="","",IF(AA6="","",$X7*Settings!$D$5-AA$6*Settings!$D$5))</f>
        <v/>
      </c>
      <c r="AB7" s="148" t="str">
        <f>IF(AA7="","",IF(AB6="","",$X7*Settings!$D$5-AB$6*Settings!$D$5))</f>
        <v/>
      </c>
      <c r="AC7" s="148" t="str">
        <f>IF(AB7="","",IF(AC6="","",$X7*Settings!$D$5-AC$6*Settings!$D$5))</f>
        <v/>
      </c>
      <c r="AD7" s="148" t="str">
        <f>IF(AC7="","",IF(AD6="","",$X7*Settings!$D$5-AD$6*Settings!$D$5))</f>
        <v/>
      </c>
      <c r="AE7" s="148" t="str">
        <f>IF(AD7="","",IF(AE6="","",$X7*Settings!$D$5-AE$6*Settings!$D$5))</f>
        <v/>
      </c>
      <c r="AF7" s="148" t="str">
        <f>IF(AE7="","",IF(AF6="","",$X7*Settings!$D$5-AF$6*Settings!$D$5))</f>
        <v/>
      </c>
      <c r="AG7" s="148" t="str">
        <f>IF(AF7="","",IF(AG6="","",$X7*Settings!$D$5-AG$6*Settings!$D$5))</f>
        <v/>
      </c>
      <c r="AH7" s="148" t="str">
        <f>IF(AG7="","",IF(AH6="","",$X7*Settings!$D$5-AH$6*Settings!$D$5))</f>
        <v/>
      </c>
      <c r="AI7" s="148" t="str">
        <f>IF(AH7="","",IF(AI6="","",$X7*Settings!$D$5-AI$6*Settings!$D$5))</f>
        <v/>
      </c>
      <c r="AJ7" s="148" t="str">
        <f>IF(AI7="","",IF(AJ6="","",$X7*Settings!$D$5-AJ$6*Settings!$D$5))</f>
        <v/>
      </c>
      <c r="AK7" s="148" t="str">
        <f>IF(AJ7="","",IF(AK6="","",$X7*Settings!$D$5-AK$6*Settings!$D$5))</f>
        <v/>
      </c>
      <c r="AL7" s="148" t="str">
        <f>IF(AK7="","",IF(AL6="","",$X7*Settings!$D$5-AL$6*Settings!$D$5))</f>
        <v/>
      </c>
      <c r="AM7" s="148" t="str">
        <f>IF(AL7="","",IF(AM6="","",$X7*Settings!$D$5-AM$6*Settings!$D$5))</f>
        <v/>
      </c>
      <c r="AN7" s="148" t="str">
        <f>IF(AM7="","",IF(AN6="","",$X7*Settings!$D$5-AN$6*Settings!$D$5))</f>
        <v/>
      </c>
      <c r="AO7" s="148" t="str">
        <f>IF(AN7="","",IF(AO6="","",$X7*Settings!$D$5-AO$6*Settings!$D$5))</f>
        <v/>
      </c>
      <c r="AP7" s="148" t="str">
        <f>IF(AO7="","",IF(AP6="","",$X7*Settings!$D$5-AP$6*Settings!$D$5))</f>
        <v/>
      </c>
      <c r="AQ7" s="148" t="str">
        <f>IF(AP7="","",IF(AQ6="","",$X7*Settings!$D$5-AQ$6*Settings!$D$5))</f>
        <v/>
      </c>
      <c r="AR7" s="148" t="str">
        <f>IF(AQ7="","",IF(AR6="","",$X7*Settings!$D$5-AR$6*Settings!$D$5))</f>
        <v/>
      </c>
      <c r="AS7" s="148" t="str">
        <f>IF(AR7="","",IF(AS6="","",$X7*Settings!$D$5-AS$6*Settings!$D$5))</f>
        <v/>
      </c>
      <c r="AT7" s="148" t="str">
        <f>IF(AS7="","",IF(AT6="","",$X7*Settings!$D$5-AT$6*Settings!$D$5))</f>
        <v/>
      </c>
      <c r="AU7" s="148" t="str">
        <f>IF(AT7="","",IF(AU6="","",$X7*Settings!$D$5-AU$6*Settings!$D$5))</f>
        <v/>
      </c>
      <c r="AV7" s="148" t="str">
        <f>IF(AU7="","",IF(AV6="","",$X7*Settings!$D$5-AV$6*Settings!$D$5))</f>
        <v/>
      </c>
      <c r="AW7" s="148" t="str">
        <f>IF(AV7="","",IF(AW6="","",$X7*Settings!$D$5-AW$6*Settings!$D$5))</f>
        <v/>
      </c>
      <c r="AX7" s="148" t="str">
        <f>IF(AW7="","",IF(AX6="","",$X7*Settings!$D$5-AX$6*Settings!$D$5))</f>
        <v/>
      </c>
      <c r="AY7" s="148" t="str">
        <f>IF(AX7="","",IF(AY6="","",$X7*Settings!$D$5-AY$6*Settings!$D$5))</f>
        <v/>
      </c>
      <c r="AZ7" s="148" t="str">
        <f>IF(AY7="","",IF(AZ6="","",$X7*Settings!$D$5-AZ$6*Settings!$D$5))</f>
        <v/>
      </c>
      <c r="BA7" s="148" t="str">
        <f>IF(AZ7="","",IF(BA6="","",$X7*Settings!$D$5-BA$6*Settings!$D$5))</f>
        <v/>
      </c>
      <c r="BB7" s="148" t="str">
        <f>IF(BA7="","",IF(BB6="","",$X7*Settings!$D$5-BB$6*Settings!$D$5))</f>
        <v/>
      </c>
      <c r="BC7" s="148" t="str">
        <f>IF(BB7="","",IF(BC6="","",$X7*Settings!$D$5-BC$6*Settings!$D$5))</f>
        <v/>
      </c>
      <c r="BD7" s="148" t="str">
        <f>IF(BC7="","",IF(BD6="","",$X7*Settings!$D$5-BD$6*Settings!$D$5))</f>
        <v/>
      </c>
      <c r="BE7" s="148" t="str">
        <f>IF(BD7="","",IF(BE6="","",$X7*Settings!$D$5-BE$6*Settings!$D$5))</f>
        <v/>
      </c>
      <c r="BF7" s="148" t="str">
        <f>IF(BE7="","",IF(BF6="","",$X7*Settings!$D$5-BF$6*Settings!$D$5))</f>
        <v/>
      </c>
      <c r="BG7" s="148" t="str">
        <f>IF(BF7="","",IF(BG6="","",$X7*Settings!$D$5-BG$6*Settings!$D$5))</f>
        <v/>
      </c>
      <c r="BH7" s="148" t="str">
        <f>IF(BG7="","",IF(BH6="","",$X7*Settings!$D$5-BH$6*Settings!$D$5))</f>
        <v/>
      </c>
      <c r="BI7" s="148" t="str">
        <f>IF(BH7="","",IF(BI6="","",$X7*Settings!$D$5-BI$6*Settings!$D$5))</f>
        <v/>
      </c>
      <c r="BJ7" s="148" t="str">
        <f>IF(BI7="","",IF(BJ6="","",$X7*Settings!$D$5-BJ$6*Settings!$D$5))</f>
        <v/>
      </c>
      <c r="BK7" s="148" t="str">
        <f>IF(BJ7="","",IF(BK6="","",$X7*Settings!$D$5-BK$6*Settings!$D$5))</f>
        <v/>
      </c>
      <c r="BL7" s="148" t="str">
        <f>IF(BK7="","",IF(BL6="","",$X7*Settings!$D$5-BL$6*Settings!$D$5))</f>
        <v/>
      </c>
      <c r="BM7" s="148" t="str">
        <f>IF(BL7="","",IF(BM6="","",$X7*Settings!$D$5-BM$6*Settings!$D$5))</f>
        <v/>
      </c>
      <c r="BN7" s="148" t="str">
        <f>IF(BM7="","",IF(BN6="","",$X7*Settings!$D$5-BN$6*Settings!$D$5))</f>
        <v/>
      </c>
      <c r="BO7" s="148" t="str">
        <f>IF(BN7="","",IF(BO6="","",$X7*Settings!$D$5-BO$6*Settings!$D$5))</f>
        <v/>
      </c>
      <c r="BP7" s="148" t="str">
        <f>IF(BO7="","",IF(BP6="","",$X7*Settings!$D$5-BP$6*Settings!$D$5))</f>
        <v/>
      </c>
      <c r="BQ7" s="148" t="str">
        <f>IF(BP7="","",IF(BQ6="","",$X7*Settings!$D$5-BQ$6*Settings!$D$5))</f>
        <v/>
      </c>
      <c r="BR7" s="148" t="str">
        <f>IF(BQ7="","",IF(BR6="","",$X7*Settings!$D$5-BR$6*Settings!$D$5))</f>
        <v/>
      </c>
      <c r="BS7" s="148" t="str">
        <f>IF(BR7="","",IF(BS6="","",$X7*Settings!$D$5-BS$6*Settings!$D$5))</f>
        <v/>
      </c>
      <c r="BT7" s="148" t="str">
        <f>IF(BS7="","",IF(BT6="","",$X7*Settings!$D$5-BT$6*Settings!$D$5))</f>
        <v/>
      </c>
      <c r="BU7" s="148" t="str">
        <f>IF(BT7="","",IF(BU6="","",$X7*Settings!$D$5-BU$6*Settings!$D$5))</f>
        <v/>
      </c>
      <c r="BV7" s="148" t="str">
        <f>IF(BU7="","",IF(BV6="","",$X7*Settings!$D$5-BV$6*Settings!$D$5))</f>
        <v/>
      </c>
      <c r="BX7" s="144">
        <v>1</v>
      </c>
      <c r="BY7" s="145">
        <v>0.99856634985802584</v>
      </c>
      <c r="CA7" s="148" t="str">
        <f>X7</f>
        <v/>
      </c>
      <c r="CB7" s="149" t="str">
        <f t="shared" ref="CB7:CB38" si="1">IFERROR(IF(ABS(Y7)&gt;=66,0,IF(ROUND(ABS(Y7),0)=0,1,INDEX($BY$7:$BY$78,ROUND(ABS(Y7),0)))*$E7),"")</f>
        <v/>
      </c>
      <c r="CC7" s="149" t="str">
        <f t="shared" ref="CC7:CC38" si="2">IFERROR(IF(ABS(Z7)&gt;=66,0,IF(ROUND(ABS(Z7),0)=0,1,INDEX($BY$7:$BY$78,ROUND(ABS(Z7),0)))*$E7),"")</f>
        <v/>
      </c>
      <c r="CD7" s="149" t="str">
        <f t="shared" ref="CD7:CD38" si="3">IFERROR(IF(ABS(AA7)&gt;=66,0,IF(ROUND(ABS(AA7),0)=0,1,INDEX($BY$7:$BY$78,ROUND(ABS(AA7),0)))*$E7),"")</f>
        <v/>
      </c>
      <c r="CE7" s="149" t="str">
        <f t="shared" ref="CE7:CE38" si="4">IFERROR(IF(ABS(AB7)&gt;=66,0,IF(ROUND(ABS(AB7),0)=0,1,INDEX($BY$7:$BY$78,ROUND(ABS(AB7),0)))*$E7),"")</f>
        <v/>
      </c>
      <c r="CF7" s="149" t="str">
        <f t="shared" ref="CF7:CF38" si="5">IFERROR(IF(ABS(AC7)&gt;=66,0,IF(ROUND(ABS(AC7),0)=0,1,INDEX($BY$7:$BY$78,ROUND(ABS(AC7),0)))*$E7),"")</f>
        <v/>
      </c>
      <c r="CG7" s="149" t="str">
        <f t="shared" ref="CG7:CG38" si="6">IFERROR(IF(ABS(AD7)&gt;=66,0,IF(ROUND(ABS(AD7),0)=0,1,INDEX($BY$7:$BY$78,ROUND(ABS(AD7),0)))*$E7),"")</f>
        <v/>
      </c>
      <c r="CH7" s="149" t="str">
        <f t="shared" ref="CH7:CH38" si="7">IFERROR(IF(ABS(AE7)&gt;=66,0,IF(ROUND(ABS(AE7),0)=0,1,INDEX($BY$7:$BY$78,ROUND(ABS(AE7),0)))*$E7),"")</f>
        <v/>
      </c>
      <c r="CI7" s="149" t="str">
        <f t="shared" ref="CI7:CI38" si="8">IFERROR(IF(ABS(AF7)&gt;=66,0,IF(ROUND(ABS(AF7),0)=0,1,INDEX($BY$7:$BY$78,ROUND(ABS(AF7),0)))*$E7),"")</f>
        <v/>
      </c>
      <c r="CJ7" s="149" t="str">
        <f t="shared" ref="CJ7:CJ38" si="9">IFERROR(IF(ABS(AG7)&gt;=66,0,IF(ROUND(ABS(AG7),0)=0,1,INDEX($BY$7:$BY$78,ROUND(ABS(AG7),0)))*$E7),"")</f>
        <v/>
      </c>
      <c r="CK7" s="149" t="str">
        <f t="shared" ref="CK7:CK38" si="10">IFERROR(IF(ABS(AH7)&gt;=66,0,IF(ROUND(ABS(AH7),0)=0,1,INDEX($BY$7:$BY$78,ROUND(ABS(AH7),0)))*$E7),"")</f>
        <v/>
      </c>
      <c r="CL7" s="149" t="str">
        <f t="shared" ref="CL7:CL38" si="11">IFERROR(IF(ABS(AI7)&gt;=66,0,IF(ROUND(ABS(AI7),0)=0,1,INDEX($BY$7:$BY$78,ROUND(ABS(AI7),0)))*$E7),"")</f>
        <v/>
      </c>
      <c r="CM7" s="149" t="str">
        <f t="shared" ref="CM7:CM38" si="12">IFERROR(IF(ABS(AJ7)&gt;=66,0,IF(ROUND(ABS(AJ7),0)=0,1,INDEX($BY$7:$BY$78,ROUND(ABS(AJ7),0)))*$E7),"")</f>
        <v/>
      </c>
      <c r="CN7" s="149" t="str">
        <f t="shared" ref="CN7:CN38" si="13">IFERROR(IF(ABS(AK7)&gt;=66,0,IF(ROUND(ABS(AK7),0)=0,1,INDEX($BY$7:$BY$78,ROUND(ABS(AK7),0)))*$E7),"")</f>
        <v/>
      </c>
      <c r="CO7" s="149" t="str">
        <f t="shared" ref="CO7:CO38" si="14">IFERROR(IF(ABS(AL7)&gt;=66,0,IF(ROUND(ABS(AL7),0)=0,1,INDEX($BY$7:$BY$78,ROUND(ABS(AL7),0)))*$E7),"")</f>
        <v/>
      </c>
      <c r="CP7" s="149" t="str">
        <f t="shared" ref="CP7:CP38" si="15">IFERROR(IF(ABS(AM7)&gt;=66,0,IF(ROUND(ABS(AM7),0)=0,1,INDEX($BY$7:$BY$78,ROUND(ABS(AM7),0)))*$E7),"")</f>
        <v/>
      </c>
      <c r="CQ7" s="149" t="str">
        <f t="shared" ref="CQ7:CQ38" si="16">IFERROR(IF(ABS(AN7)&gt;=66,0,IF(ROUND(ABS(AN7),0)=0,1,INDEX($BY$7:$BY$78,ROUND(ABS(AN7),0)))*$E7),"")</f>
        <v/>
      </c>
      <c r="CR7" s="149" t="str">
        <f t="shared" ref="CR7:CR38" si="17">IFERROR(IF(ABS(AO7)&gt;=66,0,IF(ROUND(ABS(AO7),0)=0,1,INDEX($BY$7:$BY$78,ROUND(ABS(AO7),0)))*$E7),"")</f>
        <v/>
      </c>
      <c r="CS7" s="149" t="str">
        <f t="shared" ref="CS7:CS38" si="18">IFERROR(IF(ABS(AP7)&gt;=66,0,IF(ROUND(ABS(AP7),0)=0,1,INDEX($BY$7:$BY$78,ROUND(ABS(AP7),0)))*$E7),"")</f>
        <v/>
      </c>
      <c r="CT7" s="149" t="str">
        <f t="shared" ref="CT7:CT38" si="19">IFERROR(IF(ABS(AQ7)&gt;=66,0,IF(ROUND(ABS(AQ7),0)=0,1,INDEX($BY$7:$BY$78,ROUND(ABS(AQ7),0)))*$E7),"")</f>
        <v/>
      </c>
      <c r="CU7" s="149" t="str">
        <f t="shared" ref="CU7:CU38" si="20">IFERROR(IF(ABS(AR7)&gt;=66,0,IF(ROUND(ABS(AR7),0)=0,1,INDEX($BY$7:$BY$78,ROUND(ABS(AR7),0)))*$E7),"")</f>
        <v/>
      </c>
      <c r="CV7" s="149" t="str">
        <f t="shared" ref="CV7:CV38" si="21">IFERROR(IF(ABS(AS7)&gt;=66,0,IF(ROUND(ABS(AS7),0)=0,1,INDEX($BY$7:$BY$78,ROUND(ABS(AS7),0)))*$E7),"")</f>
        <v/>
      </c>
      <c r="CW7" s="149" t="str">
        <f t="shared" ref="CW7:CW38" si="22">IFERROR(IF(ABS(AT7)&gt;=66,0,IF(ROUND(ABS(AT7),0)=0,1,INDEX($BY$7:$BY$78,ROUND(ABS(AT7),0)))*$E7),"")</f>
        <v/>
      </c>
      <c r="CX7" s="149" t="str">
        <f t="shared" ref="CX7:CX38" si="23">IFERROR(IF(ABS(AU7)&gt;=66,0,IF(ROUND(ABS(AU7),0)=0,1,INDEX($BY$7:$BY$78,ROUND(ABS(AU7),0)))*$E7),"")</f>
        <v/>
      </c>
      <c r="CY7" s="149" t="str">
        <f t="shared" ref="CY7:CY38" si="24">IFERROR(IF(ABS(AV7)&gt;=66,0,IF(ROUND(ABS(AV7),0)=0,1,INDEX($BY$7:$BY$78,ROUND(ABS(AV7),0)))*$E7),"")</f>
        <v/>
      </c>
      <c r="CZ7" s="149" t="str">
        <f t="shared" ref="CZ7:CZ38" si="25">IFERROR(IF(ABS(AW7)&gt;=66,0,IF(ROUND(ABS(AW7),0)=0,1,INDEX($BY$7:$BY$78,ROUND(ABS(AW7),0)))*$E7),"")</f>
        <v/>
      </c>
      <c r="DA7" s="149" t="str">
        <f t="shared" ref="DA7:DA38" si="26">IFERROR(IF(ABS(AX7)&gt;=66,0,IF(ROUND(ABS(AX7),0)=0,1,INDEX($BY$7:$BY$78,ROUND(ABS(AX7),0)))*$E7),"")</f>
        <v/>
      </c>
      <c r="DB7" s="149" t="str">
        <f t="shared" ref="DB7:DB38" si="27">IFERROR(IF(ABS(AY7)&gt;=66,0,IF(ROUND(ABS(AY7),0)=0,1,INDEX($BY$7:$BY$78,ROUND(ABS(AY7),0)))*$E7),"")</f>
        <v/>
      </c>
      <c r="DC7" s="149" t="str">
        <f t="shared" ref="DC7:DC38" si="28">IFERROR(IF(ABS(AZ7)&gt;=66,0,IF(ROUND(ABS(AZ7),0)=0,1,INDEX($BY$7:$BY$78,ROUND(ABS(AZ7),0)))*$E7),"")</f>
        <v/>
      </c>
      <c r="DD7" s="149" t="str">
        <f t="shared" ref="DD7:DD38" si="29">IFERROR(IF(ABS(BA7)&gt;=66,0,IF(ROUND(ABS(BA7),0)=0,1,INDEX($BY$7:$BY$78,ROUND(ABS(BA7),0)))*$E7),"")</f>
        <v/>
      </c>
      <c r="DE7" s="149" t="str">
        <f t="shared" ref="DE7:DE38" si="30">IFERROR(IF(ABS(BB7)&gt;=66,0,IF(ROUND(ABS(BB7),0)=0,1,INDEX($BY$7:$BY$78,ROUND(ABS(BB7),0)))*$E7),"")</f>
        <v/>
      </c>
      <c r="DF7" s="149" t="str">
        <f t="shared" ref="DF7:DF38" si="31">IFERROR(IF(ABS(BC7)&gt;=66,0,IF(ROUND(ABS(BC7),0)=0,1,INDEX($BY$7:$BY$78,ROUND(ABS(BC7),0)))*$E7),"")</f>
        <v/>
      </c>
      <c r="DG7" s="149" t="str">
        <f t="shared" ref="DG7:DG38" si="32">IFERROR(IF(ABS(BD7)&gt;=66,0,IF(ROUND(ABS(BD7),0)=0,1,INDEX($BY$7:$BY$78,ROUND(ABS(BD7),0)))*$E7),"")</f>
        <v/>
      </c>
      <c r="DH7" s="149" t="str">
        <f t="shared" ref="DH7:DH38" si="33">IFERROR(IF(ABS(BE7)&gt;=66,0,IF(ROUND(ABS(BE7),0)=0,1,INDEX($BY$7:$BY$78,ROUND(ABS(BE7),0)))*$E7),"")</f>
        <v/>
      </c>
      <c r="DI7" s="149" t="str">
        <f t="shared" ref="DI7:DI38" si="34">IFERROR(IF(ABS(BF7)&gt;=66,0,IF(ROUND(ABS(BF7),0)=0,1,INDEX($BY$7:$BY$78,ROUND(ABS(BF7),0)))*$E7),"")</f>
        <v/>
      </c>
      <c r="DJ7" s="149" t="str">
        <f t="shared" ref="DJ7:DJ38" si="35">IFERROR(IF(ABS(BG7)&gt;=66,0,IF(ROUND(ABS(BG7),0)=0,1,INDEX($BY$7:$BY$78,ROUND(ABS(BG7),0)))*$E7),"")</f>
        <v/>
      </c>
      <c r="DK7" s="149" t="str">
        <f t="shared" ref="DK7:DK38" si="36">IFERROR(IF(ABS(BH7)&gt;=66,0,IF(ROUND(ABS(BH7),0)=0,1,INDEX($BY$7:$BY$78,ROUND(ABS(BH7),0)))*$E7),"")</f>
        <v/>
      </c>
      <c r="DL7" s="149" t="str">
        <f t="shared" ref="DL7:DL38" si="37">IFERROR(IF(ABS(BI7)&gt;=66,0,IF(ROUND(ABS(BI7),0)=0,1,INDEX($BY$7:$BY$78,ROUND(ABS(BI7),0)))*$E7),"")</f>
        <v/>
      </c>
      <c r="DM7" s="149" t="str">
        <f t="shared" ref="DM7:DM38" si="38">IFERROR(IF(ABS(BJ7)&gt;=66,0,IF(ROUND(ABS(BJ7),0)=0,1,INDEX($BY$7:$BY$78,ROUND(ABS(BJ7),0)))*$E7),"")</f>
        <v/>
      </c>
      <c r="DN7" s="149" t="str">
        <f t="shared" ref="DN7:DN38" si="39">IFERROR(IF(ABS(BK7)&gt;=66,0,IF(ROUND(ABS(BK7),0)=0,1,INDEX($BY$7:$BY$78,ROUND(ABS(BK7),0)))*$E7),"")</f>
        <v/>
      </c>
      <c r="DO7" s="149" t="str">
        <f t="shared" ref="DO7:DO38" si="40">IFERROR(IF(ABS(BL7)&gt;=66,0,IF(ROUND(ABS(BL7),0)=0,1,INDEX($BY$7:$BY$78,ROUND(ABS(BL7),0)))*$E7),"")</f>
        <v/>
      </c>
      <c r="DP7" s="149" t="str">
        <f t="shared" ref="DP7:DP38" si="41">IFERROR(IF(ABS(BM7)&gt;=66,0,IF(ROUND(ABS(BM7),0)=0,1,INDEX($BY$7:$BY$78,ROUND(ABS(BM7),0)))*$E7),"")</f>
        <v/>
      </c>
      <c r="DQ7" s="149" t="str">
        <f t="shared" ref="DQ7:DQ38" si="42">IFERROR(IF(ABS(BN7)&gt;=66,0,IF(ROUND(ABS(BN7),0)=0,1,INDEX($BY$7:$BY$78,ROUND(ABS(BN7),0)))*$E7),"")</f>
        <v/>
      </c>
      <c r="DR7" s="149" t="str">
        <f t="shared" ref="DR7:DR38" si="43">IFERROR(IF(ABS(BO7)&gt;=66,0,IF(ROUND(ABS(BO7),0)=0,1,INDEX($BY$7:$BY$78,ROUND(ABS(BO7),0)))*$E7),"")</f>
        <v/>
      </c>
      <c r="DS7" s="149" t="str">
        <f t="shared" ref="DS7:DS38" si="44">IFERROR(IF(ABS(BP7)&gt;=66,0,IF(ROUND(ABS(BP7),0)=0,1,INDEX($BY$7:$BY$78,ROUND(ABS(BP7),0)))*$E7),"")</f>
        <v/>
      </c>
      <c r="DT7" s="149" t="str">
        <f t="shared" ref="DT7:DT38" si="45">IFERROR(IF(ABS(BQ7)&gt;=66,0,IF(ROUND(ABS(BQ7),0)=0,1,INDEX($BY$7:$BY$78,ROUND(ABS(BQ7),0)))*$E7),"")</f>
        <v/>
      </c>
      <c r="DU7" s="149" t="str">
        <f t="shared" ref="DU7:DU38" si="46">IFERROR(IF(ABS(BR7)&gt;=66,0,IF(ROUND(ABS(BR7),0)=0,1,INDEX($BY$7:$BY$78,ROUND(ABS(BR7),0)))*$E7),"")</f>
        <v/>
      </c>
      <c r="DV7" s="149" t="str">
        <f t="shared" ref="DV7:DV38" si="47">IFERROR(IF(ABS(BS7)&gt;=66,0,IF(ROUND(ABS(BS7),0)=0,1,INDEX($BY$7:$BY$78,ROUND(ABS(BS7),0)))*$E7),"")</f>
        <v/>
      </c>
      <c r="DW7" s="149" t="str">
        <f t="shared" ref="DW7:DW38" si="48">IFERROR(IF(ABS(BT7)&gt;=66,0,IF(ROUND(ABS(BT7),0)=0,1,INDEX($BY$7:$BY$78,ROUND(ABS(BT7),0)))*$E7),"")</f>
        <v/>
      </c>
      <c r="DX7" s="149" t="str">
        <f t="shared" ref="DX7:DX38" si="49">IFERROR(IF(ABS(BU7)&gt;=66,0,IF(ROUND(ABS(BU7),0)=0,1,INDEX($BY$7:$BY$78,ROUND(ABS(BU7),0)))*$E7),"")</f>
        <v/>
      </c>
      <c r="DY7" s="149" t="str">
        <f t="shared" ref="DY7:DY38" si="50">IFERROR(IF(ABS(BV7)&gt;=66,0,IF(ROUND(ABS(BV7),0)=0,1,INDEX($BY$7:$BY$78,ROUND(ABS(BV7),0)))*$E7),"")</f>
        <v/>
      </c>
    </row>
    <row r="8" spans="2:129" x14ac:dyDescent="0.25">
      <c r="B8" s="153" t="str">
        <f>IF(Calculation!A14=0,"",Calculation!A14+ROW(B8)/10000)</f>
        <v/>
      </c>
      <c r="C8" s="92" t="str">
        <f>IF($B8="","",SMALL($B$7:$B$56,ROWS($B$7:B8)))</f>
        <v/>
      </c>
      <c r="D8" s="15" t="str">
        <f>IF(C8&lt;&gt;"",IF(E8&gt;Settings!$D$8,"D",IF(E8&gt;Settings!$D$9,"Q","G"))," ")</f>
        <v xml:space="preserve"> </v>
      </c>
      <c r="E8" s="12" t="str">
        <f t="shared" ref="E8:E56" si="51">IF(C8&lt;&gt;"",INDEX($F$7:$F$56,MATCH(C8,$B$7:$B$56,0))," ")</f>
        <v xml:space="preserve"> </v>
      </c>
      <c r="F8" s="102" t="str">
        <f>IF(Calculation!A14=0,"",Calculation!K14)</f>
        <v/>
      </c>
      <c r="H8" s="92" t="str">
        <f t="shared" ref="H8:H56" si="52">C8</f>
        <v/>
      </c>
      <c r="I8" s="15" t="str">
        <f>IF(H8&lt;&gt;"",IF(J8&gt;Settings!$D$8,"D",IF(J8&gt;Settings!$D$9,"Q","G"))," ")</f>
        <v xml:space="preserve"> </v>
      </c>
      <c r="J8" s="91">
        <f>SUM(CC7:CC56)</f>
        <v>0</v>
      </c>
      <c r="L8" s="186"/>
      <c r="X8" s="148" t="str">
        <f t="shared" ref="X8:X55" si="53">H8</f>
        <v/>
      </c>
      <c r="Y8" s="148" t="str">
        <f>IF(X8="","",IF(Y7="","",$X8*Settings!$D$5-Y$6*Settings!$D$5))</f>
        <v/>
      </c>
      <c r="Z8" s="148" t="str">
        <f>IF(Y8="","",IF(Z7="","",$X8*Settings!$D$5-Z$6*Settings!$D$5))</f>
        <v/>
      </c>
      <c r="AA8" s="148" t="str">
        <f>IF(Z8="","",IF(AA7="","",$X8*Settings!$D$5-AA$6*Settings!$D$5))</f>
        <v/>
      </c>
      <c r="AB8" s="148" t="str">
        <f>IF(AA8="","",IF(AB7="","",$X8*Settings!$D$5-AB$6*Settings!$D$5))</f>
        <v/>
      </c>
      <c r="AC8" s="148" t="str">
        <f>IF(AB8="","",IF(AC7="","",$X8*Settings!$D$5-AC$6*Settings!$D$5))</f>
        <v/>
      </c>
      <c r="AD8" s="148" t="str">
        <f>IF(AC8="","",IF(AD7="","",$X8*Settings!$D$5-AD$6*Settings!$D$5))</f>
        <v/>
      </c>
      <c r="AE8" s="148" t="str">
        <f>IF(AD8="","",IF(AE7="","",$X8*Settings!$D$5-AE$6*Settings!$D$5))</f>
        <v/>
      </c>
      <c r="AF8" s="148" t="str">
        <f>IF(AE8="","",IF(AF7="","",$X8*Settings!$D$5-AF$6*Settings!$D$5))</f>
        <v/>
      </c>
      <c r="AG8" s="148" t="str">
        <f>IF(AF8="","",IF(AG7="","",$X8*Settings!$D$5-AG$6*Settings!$D$5))</f>
        <v/>
      </c>
      <c r="AH8" s="148" t="str">
        <f>IF(AG8="","",IF(AH7="","",$X8*Settings!$D$5-AH$6*Settings!$D$5))</f>
        <v/>
      </c>
      <c r="AI8" s="148" t="str">
        <f>IF(AH8="","",IF(AI7="","",$X8*Settings!$D$5-AI$6*Settings!$D$5))</f>
        <v/>
      </c>
      <c r="AJ8" s="148" t="str">
        <f>IF(AI8="","",IF(AJ7="","",$X8*Settings!$D$5-AJ$6*Settings!$D$5))</f>
        <v/>
      </c>
      <c r="AK8" s="148" t="str">
        <f>IF(AJ8="","",IF(AK7="","",$X8*Settings!$D$5-AK$6*Settings!$D$5))</f>
        <v/>
      </c>
      <c r="AL8" s="148" t="str">
        <f>IF(AK8="","",IF(AL7="","",$X8*Settings!$D$5-AL$6*Settings!$D$5))</f>
        <v/>
      </c>
      <c r="AM8" s="148" t="str">
        <f>IF(AL8="","",IF(AM7="","",$X8*Settings!$D$5-AM$6*Settings!$D$5))</f>
        <v/>
      </c>
      <c r="AN8" s="148" t="str">
        <f>IF(AM8="","",IF(AN7="","",$X8*Settings!$D$5-AN$6*Settings!$D$5))</f>
        <v/>
      </c>
      <c r="AO8" s="148" t="str">
        <f>IF(AN8="","",IF(AO7="","",$X8*Settings!$D$5-AO$6*Settings!$D$5))</f>
        <v/>
      </c>
      <c r="AP8" s="148" t="str">
        <f>IF(AO8="","",IF(AP7="","",$X8*Settings!$D$5-AP$6*Settings!$D$5))</f>
        <v/>
      </c>
      <c r="AQ8" s="148" t="str">
        <f>IF(AP8="","",IF(AQ7="","",$X8*Settings!$D$5-AQ$6*Settings!$D$5))</f>
        <v/>
      </c>
      <c r="AR8" s="148" t="str">
        <f>IF(AQ8="","",IF(AR7="","",$X8*Settings!$D$5-AR$6*Settings!$D$5))</f>
        <v/>
      </c>
      <c r="AS8" s="148" t="str">
        <f>IF(AR8="","",IF(AS7="","",$X8*Settings!$D$5-AS$6*Settings!$D$5))</f>
        <v/>
      </c>
      <c r="AT8" s="148" t="str">
        <f>IF(AS8="","",IF(AT7="","",$X8*Settings!$D$5-AT$6*Settings!$D$5))</f>
        <v/>
      </c>
      <c r="AU8" s="148" t="str">
        <f>IF(AT8="","",IF(AU7="","",$X8*Settings!$D$5-AU$6*Settings!$D$5))</f>
        <v/>
      </c>
      <c r="AV8" s="148" t="str">
        <f>IF(AU8="","",IF(AV7="","",$X8*Settings!$D$5-AV$6*Settings!$D$5))</f>
        <v/>
      </c>
      <c r="AW8" s="148" t="str">
        <f>IF(AV8="","",IF(AW7="","",$X8*Settings!$D$5-AW$6*Settings!$D$5))</f>
        <v/>
      </c>
      <c r="AX8" s="148" t="str">
        <f>IF(AW8="","",IF(AX7="","",$X8*Settings!$D$5-AX$6*Settings!$D$5))</f>
        <v/>
      </c>
      <c r="AY8" s="148" t="str">
        <f>IF(AX8="","",IF(AY7="","",$X8*Settings!$D$5-AY$6*Settings!$D$5))</f>
        <v/>
      </c>
      <c r="AZ8" s="148" t="str">
        <f>IF(AY8="","",IF(AZ7="","",$X8*Settings!$D$5-AZ$6*Settings!$D$5))</f>
        <v/>
      </c>
      <c r="BA8" s="148" t="str">
        <f>IF(AZ8="","",IF(BA7="","",$X8*Settings!$D$5-BA$6*Settings!$D$5))</f>
        <v/>
      </c>
      <c r="BB8" s="148" t="str">
        <f>IF(BA8="","",IF(BB7="","",$X8*Settings!$D$5-BB$6*Settings!$D$5))</f>
        <v/>
      </c>
      <c r="BC8" s="148" t="str">
        <f>IF(BB8="","",IF(BC7="","",$X8*Settings!$D$5-BC$6*Settings!$D$5))</f>
        <v/>
      </c>
      <c r="BD8" s="148" t="str">
        <f>IF(BC8="","",IF(BD7="","",$X8*Settings!$D$5-BD$6*Settings!$D$5))</f>
        <v/>
      </c>
      <c r="BE8" s="148" t="str">
        <f>IF(BD8="","",IF(BE7="","",$X8*Settings!$D$5-BE$6*Settings!$D$5))</f>
        <v/>
      </c>
      <c r="BF8" s="148" t="str">
        <f>IF(BE8="","",IF(BF7="","",$X8*Settings!$D$5-BF$6*Settings!$D$5))</f>
        <v/>
      </c>
      <c r="BG8" s="148" t="str">
        <f>IF(BF8="","",IF(BG7="","",$X8*Settings!$D$5-BG$6*Settings!$D$5))</f>
        <v/>
      </c>
      <c r="BH8" s="148" t="str">
        <f>IF(BG8="","",IF(BH7="","",$X8*Settings!$D$5-BH$6*Settings!$D$5))</f>
        <v/>
      </c>
      <c r="BI8" s="148" t="str">
        <f>IF(BH8="","",IF(BI7="","",$X8*Settings!$D$5-BI$6*Settings!$D$5))</f>
        <v/>
      </c>
      <c r="BJ8" s="148" t="str">
        <f>IF(BI8="","",IF(BJ7="","",$X8*Settings!$D$5-BJ$6*Settings!$D$5))</f>
        <v/>
      </c>
      <c r="BK8" s="148" t="str">
        <f>IF(BJ8="","",IF(BK7="","",$X8*Settings!$D$5-BK$6*Settings!$D$5))</f>
        <v/>
      </c>
      <c r="BL8" s="148" t="str">
        <f>IF(BK8="","",IF(BL7="","",$X8*Settings!$D$5-BL$6*Settings!$D$5))</f>
        <v/>
      </c>
      <c r="BM8" s="148" t="str">
        <f>IF(BL8="","",IF(BM7="","",$X8*Settings!$D$5-BM$6*Settings!$D$5))</f>
        <v/>
      </c>
      <c r="BN8" s="148" t="str">
        <f>IF(BM8="","",IF(BN7="","",$X8*Settings!$D$5-BN$6*Settings!$D$5))</f>
        <v/>
      </c>
      <c r="BO8" s="148" t="str">
        <f>IF(BN8="","",IF(BO7="","",$X8*Settings!$D$5-BO$6*Settings!$D$5))</f>
        <v/>
      </c>
      <c r="BP8" s="148" t="str">
        <f>IF(BO8="","",IF(BP7="","",$X8*Settings!$D$5-BP$6*Settings!$D$5))</f>
        <v/>
      </c>
      <c r="BQ8" s="148" t="str">
        <f>IF(BP8="","",IF(BQ7="","",$X8*Settings!$D$5-BQ$6*Settings!$D$5))</f>
        <v/>
      </c>
      <c r="BR8" s="148" t="str">
        <f>IF(BQ8="","",IF(BR7="","",$X8*Settings!$D$5-BR$6*Settings!$D$5))</f>
        <v/>
      </c>
      <c r="BS8" s="148" t="str">
        <f>IF(BR8="","",IF(BS7="","",$X8*Settings!$D$5-BS$6*Settings!$D$5))</f>
        <v/>
      </c>
      <c r="BT8" s="148" t="str">
        <f>IF(BS8="","",IF(BT7="","",$X8*Settings!$D$5-BT$6*Settings!$D$5))</f>
        <v/>
      </c>
      <c r="BU8" s="148" t="str">
        <f>IF(BT8="","",IF(BU7="","",$X8*Settings!$D$5-BU$6*Settings!$D$5))</f>
        <v/>
      </c>
      <c r="BV8" s="148" t="str">
        <f>IF(BU8="","",IF(BV7="","",$X8*Settings!$D$5-BV$6*Settings!$D$5))</f>
        <v/>
      </c>
      <c r="BX8" s="144">
        <v>2</v>
      </c>
      <c r="BY8" s="145">
        <v>0.99426539943210446</v>
      </c>
      <c r="CA8" s="148" t="str">
        <f t="shared" ref="CA8:CA56" si="54">X8</f>
        <v/>
      </c>
      <c r="CB8" s="149" t="str">
        <f t="shared" si="1"/>
        <v/>
      </c>
      <c r="CC8" s="149" t="str">
        <f t="shared" si="2"/>
        <v/>
      </c>
      <c r="CD8" s="149" t="str">
        <f t="shared" si="3"/>
        <v/>
      </c>
      <c r="CE8" s="149" t="str">
        <f t="shared" si="4"/>
        <v/>
      </c>
      <c r="CF8" s="149" t="str">
        <f t="shared" si="5"/>
        <v/>
      </c>
      <c r="CG8" s="149" t="str">
        <f t="shared" si="6"/>
        <v/>
      </c>
      <c r="CH8" s="149" t="str">
        <f t="shared" si="7"/>
        <v/>
      </c>
      <c r="CI8" s="149" t="str">
        <f t="shared" si="8"/>
        <v/>
      </c>
      <c r="CJ8" s="149" t="str">
        <f t="shared" si="9"/>
        <v/>
      </c>
      <c r="CK8" s="149" t="str">
        <f t="shared" si="10"/>
        <v/>
      </c>
      <c r="CL8" s="149" t="str">
        <f t="shared" si="11"/>
        <v/>
      </c>
      <c r="CM8" s="149" t="str">
        <f t="shared" si="12"/>
        <v/>
      </c>
      <c r="CN8" s="149" t="str">
        <f t="shared" si="13"/>
        <v/>
      </c>
      <c r="CO8" s="149" t="str">
        <f t="shared" si="14"/>
        <v/>
      </c>
      <c r="CP8" s="149" t="str">
        <f t="shared" si="15"/>
        <v/>
      </c>
      <c r="CQ8" s="149" t="str">
        <f t="shared" si="16"/>
        <v/>
      </c>
      <c r="CR8" s="149" t="str">
        <f t="shared" si="17"/>
        <v/>
      </c>
      <c r="CS8" s="149" t="str">
        <f t="shared" si="18"/>
        <v/>
      </c>
      <c r="CT8" s="149" t="str">
        <f t="shared" si="19"/>
        <v/>
      </c>
      <c r="CU8" s="149" t="str">
        <f t="shared" si="20"/>
        <v/>
      </c>
      <c r="CV8" s="149" t="str">
        <f t="shared" si="21"/>
        <v/>
      </c>
      <c r="CW8" s="149" t="str">
        <f t="shared" si="22"/>
        <v/>
      </c>
      <c r="CX8" s="149" t="str">
        <f t="shared" si="23"/>
        <v/>
      </c>
      <c r="CY8" s="149" t="str">
        <f t="shared" si="24"/>
        <v/>
      </c>
      <c r="CZ8" s="149" t="str">
        <f t="shared" si="25"/>
        <v/>
      </c>
      <c r="DA8" s="149" t="str">
        <f t="shared" si="26"/>
        <v/>
      </c>
      <c r="DB8" s="149" t="str">
        <f t="shared" si="27"/>
        <v/>
      </c>
      <c r="DC8" s="149" t="str">
        <f t="shared" si="28"/>
        <v/>
      </c>
      <c r="DD8" s="149" t="str">
        <f t="shared" si="29"/>
        <v/>
      </c>
      <c r="DE8" s="149" t="str">
        <f t="shared" si="30"/>
        <v/>
      </c>
      <c r="DF8" s="149" t="str">
        <f t="shared" si="31"/>
        <v/>
      </c>
      <c r="DG8" s="149" t="str">
        <f t="shared" si="32"/>
        <v/>
      </c>
      <c r="DH8" s="149" t="str">
        <f t="shared" si="33"/>
        <v/>
      </c>
      <c r="DI8" s="149" t="str">
        <f t="shared" si="34"/>
        <v/>
      </c>
      <c r="DJ8" s="149" t="str">
        <f t="shared" si="35"/>
        <v/>
      </c>
      <c r="DK8" s="149" t="str">
        <f t="shared" si="36"/>
        <v/>
      </c>
      <c r="DL8" s="149" t="str">
        <f t="shared" si="37"/>
        <v/>
      </c>
      <c r="DM8" s="149" t="str">
        <f t="shared" si="38"/>
        <v/>
      </c>
      <c r="DN8" s="149" t="str">
        <f t="shared" si="39"/>
        <v/>
      </c>
      <c r="DO8" s="149" t="str">
        <f t="shared" si="40"/>
        <v/>
      </c>
      <c r="DP8" s="149" t="str">
        <f t="shared" si="41"/>
        <v/>
      </c>
      <c r="DQ8" s="149" t="str">
        <f t="shared" si="42"/>
        <v/>
      </c>
      <c r="DR8" s="149" t="str">
        <f t="shared" si="43"/>
        <v/>
      </c>
      <c r="DS8" s="149" t="str">
        <f t="shared" si="44"/>
        <v/>
      </c>
      <c r="DT8" s="149" t="str">
        <f t="shared" si="45"/>
        <v/>
      </c>
      <c r="DU8" s="149" t="str">
        <f t="shared" si="46"/>
        <v/>
      </c>
      <c r="DV8" s="149" t="str">
        <f t="shared" si="47"/>
        <v/>
      </c>
      <c r="DW8" s="149" t="str">
        <f t="shared" si="48"/>
        <v/>
      </c>
      <c r="DX8" s="149" t="str">
        <f t="shared" si="49"/>
        <v/>
      </c>
      <c r="DY8" s="149" t="str">
        <f t="shared" si="50"/>
        <v/>
      </c>
    </row>
    <row r="9" spans="2:129" x14ac:dyDescent="0.25">
      <c r="B9" s="153" t="str">
        <f>IF(Calculation!A15=0,"",Calculation!A15+ROW(B9)/10000)</f>
        <v/>
      </c>
      <c r="C9" s="92" t="str">
        <f>IF($B9="","",SMALL($B$7:$B$56,ROWS($B$7:B9)))</f>
        <v/>
      </c>
      <c r="D9" s="15" t="str">
        <f>IF(C9&lt;&gt;"",IF(E9&gt;Settings!$D$8,"D",IF(E9&gt;Settings!$D$9,"Q","G"))," ")</f>
        <v xml:space="preserve"> </v>
      </c>
      <c r="E9" s="12" t="str">
        <f t="shared" si="51"/>
        <v xml:space="preserve"> </v>
      </c>
      <c r="F9" s="102" t="str">
        <f>IF(Calculation!A15=0,"",Calculation!K15)</f>
        <v/>
      </c>
      <c r="H9" s="92" t="str">
        <f t="shared" si="52"/>
        <v/>
      </c>
      <c r="I9" s="15" t="str">
        <f>IF(H9&lt;&gt;"",IF(J9&gt;Settings!$D$8,"D",IF(J9&gt;Settings!$D$9,"Q","G"))," ")</f>
        <v xml:space="preserve"> </v>
      </c>
      <c r="J9" s="91">
        <f>SUM(CD7:CD56)</f>
        <v>0</v>
      </c>
      <c r="L9" s="186"/>
      <c r="X9" s="148" t="str">
        <f t="shared" si="53"/>
        <v/>
      </c>
      <c r="Y9" s="148" t="str">
        <f>IF(X9="","",IF(Y8="","",$X9*Settings!$D$5-Y$6*Settings!$D$5))</f>
        <v/>
      </c>
      <c r="Z9" s="148" t="str">
        <f>IF(Y9="","",IF(Z8="","",$X9*Settings!$D$5-Z$6*Settings!$D$5))</f>
        <v/>
      </c>
      <c r="AA9" s="148" t="str">
        <f>IF(Z9="","",IF(AA8="","",$X9*Settings!$D$5-AA$6*Settings!$D$5))</f>
        <v/>
      </c>
      <c r="AB9" s="148" t="str">
        <f>IF(AA9="","",IF(AB8="","",$X9*Settings!$D$5-AB$6*Settings!$D$5))</f>
        <v/>
      </c>
      <c r="AC9" s="148" t="str">
        <f>IF(AB9="","",IF(AC8="","",$X9*Settings!$D$5-AC$6*Settings!$D$5))</f>
        <v/>
      </c>
      <c r="AD9" s="148" t="str">
        <f>IF(AC9="","",IF(AD8="","",$X9*Settings!$D$5-AD$6*Settings!$D$5))</f>
        <v/>
      </c>
      <c r="AE9" s="148" t="str">
        <f>IF(AD9="","",IF(AE8="","",$X9*Settings!$D$5-AE$6*Settings!$D$5))</f>
        <v/>
      </c>
      <c r="AF9" s="148" t="str">
        <f>IF(AE9="","",IF(AF8="","",$X9*Settings!$D$5-AF$6*Settings!$D$5))</f>
        <v/>
      </c>
      <c r="AG9" s="148" t="str">
        <f>IF(AF9="","",IF(AG8="","",$X9*Settings!$D$5-AG$6*Settings!$D$5))</f>
        <v/>
      </c>
      <c r="AH9" s="148" t="str">
        <f>IF(AG9="","",IF(AH8="","",$X9*Settings!$D$5-AH$6*Settings!$D$5))</f>
        <v/>
      </c>
      <c r="AI9" s="148" t="str">
        <f>IF(AH9="","",IF(AI8="","",$X9*Settings!$D$5-AI$6*Settings!$D$5))</f>
        <v/>
      </c>
      <c r="AJ9" s="148" t="str">
        <f>IF(AI9="","",IF(AJ8="","",$X9*Settings!$D$5-AJ$6*Settings!$D$5))</f>
        <v/>
      </c>
      <c r="AK9" s="148" t="str">
        <f>IF(AJ9="","",IF(AK8="","",$X9*Settings!$D$5-AK$6*Settings!$D$5))</f>
        <v/>
      </c>
      <c r="AL9" s="148" t="str">
        <f>IF(AK9="","",IF(AL8="","",$X9*Settings!$D$5-AL$6*Settings!$D$5))</f>
        <v/>
      </c>
      <c r="AM9" s="148" t="str">
        <f>IF(AL9="","",IF(AM8="","",$X9*Settings!$D$5-AM$6*Settings!$D$5))</f>
        <v/>
      </c>
      <c r="AN9" s="148" t="str">
        <f>IF(AM9="","",IF(AN8="","",$X9*Settings!$D$5-AN$6*Settings!$D$5))</f>
        <v/>
      </c>
      <c r="AO9" s="148" t="str">
        <f>IF(AN9="","",IF(AO8="","",$X9*Settings!$D$5-AO$6*Settings!$D$5))</f>
        <v/>
      </c>
      <c r="AP9" s="148" t="str">
        <f>IF(AO9="","",IF(AP8="","",$X9*Settings!$D$5-AP$6*Settings!$D$5))</f>
        <v/>
      </c>
      <c r="AQ9" s="148" t="str">
        <f>IF(AP9="","",IF(AQ8="","",$X9*Settings!$D$5-AQ$6*Settings!$D$5))</f>
        <v/>
      </c>
      <c r="AR9" s="148" t="str">
        <f>IF(AQ9="","",IF(AR8="","",$X9*Settings!$D$5-AR$6*Settings!$D$5))</f>
        <v/>
      </c>
      <c r="AS9" s="148" t="str">
        <f>IF(AR9="","",IF(AS8="","",$X9*Settings!$D$5-AS$6*Settings!$D$5))</f>
        <v/>
      </c>
      <c r="AT9" s="148" t="str">
        <f>IF(AS9="","",IF(AT8="","",$X9*Settings!$D$5-AT$6*Settings!$D$5))</f>
        <v/>
      </c>
      <c r="AU9" s="148" t="str">
        <f>IF(AT9="","",IF(AU8="","",$X9*Settings!$D$5-AU$6*Settings!$D$5))</f>
        <v/>
      </c>
      <c r="AV9" s="148" t="str">
        <f>IF(AU9="","",IF(AV8="","",$X9*Settings!$D$5-AV$6*Settings!$D$5))</f>
        <v/>
      </c>
      <c r="AW9" s="148" t="str">
        <f>IF(AV9="","",IF(AW8="","",$X9*Settings!$D$5-AW$6*Settings!$D$5))</f>
        <v/>
      </c>
      <c r="AX9" s="148" t="str">
        <f>IF(AW9="","",IF(AX8="","",$X9*Settings!$D$5-AX$6*Settings!$D$5))</f>
        <v/>
      </c>
      <c r="AY9" s="148" t="str">
        <f>IF(AX9="","",IF(AY8="","",$X9*Settings!$D$5-AY$6*Settings!$D$5))</f>
        <v/>
      </c>
      <c r="AZ9" s="148" t="str">
        <f>IF(AY9="","",IF(AZ8="","",$X9*Settings!$D$5-AZ$6*Settings!$D$5))</f>
        <v/>
      </c>
      <c r="BA9" s="148" t="str">
        <f>IF(AZ9="","",IF(BA8="","",$X9*Settings!$D$5-BA$6*Settings!$D$5))</f>
        <v/>
      </c>
      <c r="BB9" s="148" t="str">
        <f>IF(BA9="","",IF(BB8="","",$X9*Settings!$D$5-BB$6*Settings!$D$5))</f>
        <v/>
      </c>
      <c r="BC9" s="148" t="str">
        <f>IF(BB9="","",IF(BC8="","",$X9*Settings!$D$5-BC$6*Settings!$D$5))</f>
        <v/>
      </c>
      <c r="BD9" s="148" t="str">
        <f>IF(BC9="","",IF(BD8="","",$X9*Settings!$D$5-BD$6*Settings!$D$5))</f>
        <v/>
      </c>
      <c r="BE9" s="148" t="str">
        <f>IF(BD9="","",IF(BE8="","",$X9*Settings!$D$5-BE$6*Settings!$D$5))</f>
        <v/>
      </c>
      <c r="BF9" s="148" t="str">
        <f>IF(BE9="","",IF(BF8="","",$X9*Settings!$D$5-BF$6*Settings!$D$5))</f>
        <v/>
      </c>
      <c r="BG9" s="148" t="str">
        <f>IF(BF9="","",IF(BG8="","",$X9*Settings!$D$5-BG$6*Settings!$D$5))</f>
        <v/>
      </c>
      <c r="BH9" s="148" t="str">
        <f>IF(BG9="","",IF(BH8="","",$X9*Settings!$D$5-BH$6*Settings!$D$5))</f>
        <v/>
      </c>
      <c r="BI9" s="148" t="str">
        <f>IF(BH9="","",IF(BI8="","",$X9*Settings!$D$5-BI$6*Settings!$D$5))</f>
        <v/>
      </c>
      <c r="BJ9" s="148" t="str">
        <f>IF(BI9="","",IF(BJ8="","",$X9*Settings!$D$5-BJ$6*Settings!$D$5))</f>
        <v/>
      </c>
      <c r="BK9" s="148" t="str">
        <f>IF(BJ9="","",IF(BK8="","",$X9*Settings!$D$5-BK$6*Settings!$D$5))</f>
        <v/>
      </c>
      <c r="BL9" s="148" t="str">
        <f>IF(BK9="","",IF(BL8="","",$X9*Settings!$D$5-BL$6*Settings!$D$5))</f>
        <v/>
      </c>
      <c r="BM9" s="148" t="str">
        <f>IF(BL9="","",IF(BM8="","",$X9*Settings!$D$5-BM$6*Settings!$D$5))</f>
        <v/>
      </c>
      <c r="BN9" s="148" t="str">
        <f>IF(BM9="","",IF(BN8="","",$X9*Settings!$D$5-BN$6*Settings!$D$5))</f>
        <v/>
      </c>
      <c r="BO9" s="148" t="str">
        <f>IF(BN9="","",IF(BO8="","",$X9*Settings!$D$5-BO$6*Settings!$D$5))</f>
        <v/>
      </c>
      <c r="BP9" s="148" t="str">
        <f>IF(BO9="","",IF(BP8="","",$X9*Settings!$D$5-BP$6*Settings!$D$5))</f>
        <v/>
      </c>
      <c r="BQ9" s="148" t="str">
        <f>IF(BP9="","",IF(BQ8="","",$X9*Settings!$D$5-BQ$6*Settings!$D$5))</f>
        <v/>
      </c>
      <c r="BR9" s="148" t="str">
        <f>IF(BQ9="","",IF(BR8="","",$X9*Settings!$D$5-BR$6*Settings!$D$5))</f>
        <v/>
      </c>
      <c r="BS9" s="148" t="str">
        <f>IF(BR9="","",IF(BS8="","",$X9*Settings!$D$5-BS$6*Settings!$D$5))</f>
        <v/>
      </c>
      <c r="BT9" s="148" t="str">
        <f>IF(BS9="","",IF(BT8="","",$X9*Settings!$D$5-BT$6*Settings!$D$5))</f>
        <v/>
      </c>
      <c r="BU9" s="148" t="str">
        <f>IF(BT9="","",IF(BU8="","",$X9*Settings!$D$5-BU$6*Settings!$D$5))</f>
        <v/>
      </c>
      <c r="BV9" s="148" t="str">
        <f>IF(BU9="","",IF(BV8="","",$X9*Settings!$D$5-BV$6*Settings!$D$5))</f>
        <v/>
      </c>
      <c r="BX9" s="144">
        <v>3</v>
      </c>
      <c r="BY9" s="145">
        <v>0.98709714872223475</v>
      </c>
      <c r="CA9" s="148" t="str">
        <f t="shared" si="54"/>
        <v/>
      </c>
      <c r="CB9" s="149" t="str">
        <f t="shared" si="1"/>
        <v/>
      </c>
      <c r="CC9" s="149" t="str">
        <f t="shared" si="2"/>
        <v/>
      </c>
      <c r="CD9" s="149" t="str">
        <f t="shared" si="3"/>
        <v/>
      </c>
      <c r="CE9" s="149" t="str">
        <f t="shared" si="4"/>
        <v/>
      </c>
      <c r="CF9" s="149" t="str">
        <f t="shared" si="5"/>
        <v/>
      </c>
      <c r="CG9" s="149" t="str">
        <f t="shared" si="6"/>
        <v/>
      </c>
      <c r="CH9" s="149" t="str">
        <f t="shared" si="7"/>
        <v/>
      </c>
      <c r="CI9" s="149" t="str">
        <f t="shared" si="8"/>
        <v/>
      </c>
      <c r="CJ9" s="149" t="str">
        <f t="shared" si="9"/>
        <v/>
      </c>
      <c r="CK9" s="149" t="str">
        <f t="shared" si="10"/>
        <v/>
      </c>
      <c r="CL9" s="149" t="str">
        <f t="shared" si="11"/>
        <v/>
      </c>
      <c r="CM9" s="149" t="str">
        <f t="shared" si="12"/>
        <v/>
      </c>
      <c r="CN9" s="149" t="str">
        <f t="shared" si="13"/>
        <v/>
      </c>
      <c r="CO9" s="149" t="str">
        <f t="shared" si="14"/>
        <v/>
      </c>
      <c r="CP9" s="149" t="str">
        <f t="shared" si="15"/>
        <v/>
      </c>
      <c r="CQ9" s="149" t="str">
        <f t="shared" si="16"/>
        <v/>
      </c>
      <c r="CR9" s="149" t="str">
        <f t="shared" si="17"/>
        <v/>
      </c>
      <c r="CS9" s="149" t="str">
        <f t="shared" si="18"/>
        <v/>
      </c>
      <c r="CT9" s="149" t="str">
        <f t="shared" si="19"/>
        <v/>
      </c>
      <c r="CU9" s="149" t="str">
        <f t="shared" si="20"/>
        <v/>
      </c>
      <c r="CV9" s="149" t="str">
        <f t="shared" si="21"/>
        <v/>
      </c>
      <c r="CW9" s="149" t="str">
        <f t="shared" si="22"/>
        <v/>
      </c>
      <c r="CX9" s="149" t="str">
        <f t="shared" si="23"/>
        <v/>
      </c>
      <c r="CY9" s="149" t="str">
        <f t="shared" si="24"/>
        <v/>
      </c>
      <c r="CZ9" s="149" t="str">
        <f t="shared" si="25"/>
        <v/>
      </c>
      <c r="DA9" s="149" t="str">
        <f t="shared" si="26"/>
        <v/>
      </c>
      <c r="DB9" s="149" t="str">
        <f t="shared" si="27"/>
        <v/>
      </c>
      <c r="DC9" s="149" t="str">
        <f t="shared" si="28"/>
        <v/>
      </c>
      <c r="DD9" s="149" t="str">
        <f t="shared" si="29"/>
        <v/>
      </c>
      <c r="DE9" s="149" t="str">
        <f t="shared" si="30"/>
        <v/>
      </c>
      <c r="DF9" s="149" t="str">
        <f t="shared" si="31"/>
        <v/>
      </c>
      <c r="DG9" s="149" t="str">
        <f t="shared" si="32"/>
        <v/>
      </c>
      <c r="DH9" s="149" t="str">
        <f t="shared" si="33"/>
        <v/>
      </c>
      <c r="DI9" s="149" t="str">
        <f t="shared" si="34"/>
        <v/>
      </c>
      <c r="DJ9" s="149" t="str">
        <f t="shared" si="35"/>
        <v/>
      </c>
      <c r="DK9" s="149" t="str">
        <f t="shared" si="36"/>
        <v/>
      </c>
      <c r="DL9" s="149" t="str">
        <f t="shared" si="37"/>
        <v/>
      </c>
      <c r="DM9" s="149" t="str">
        <f t="shared" si="38"/>
        <v/>
      </c>
      <c r="DN9" s="149" t="str">
        <f t="shared" si="39"/>
        <v/>
      </c>
      <c r="DO9" s="149" t="str">
        <f t="shared" si="40"/>
        <v/>
      </c>
      <c r="DP9" s="149" t="str">
        <f t="shared" si="41"/>
        <v/>
      </c>
      <c r="DQ9" s="149" t="str">
        <f t="shared" si="42"/>
        <v/>
      </c>
      <c r="DR9" s="149" t="str">
        <f t="shared" si="43"/>
        <v/>
      </c>
      <c r="DS9" s="149" t="str">
        <f t="shared" si="44"/>
        <v/>
      </c>
      <c r="DT9" s="149" t="str">
        <f t="shared" si="45"/>
        <v/>
      </c>
      <c r="DU9" s="149" t="str">
        <f t="shared" si="46"/>
        <v/>
      </c>
      <c r="DV9" s="149" t="str">
        <f t="shared" si="47"/>
        <v/>
      </c>
      <c r="DW9" s="149" t="str">
        <f t="shared" si="48"/>
        <v/>
      </c>
      <c r="DX9" s="149" t="str">
        <f t="shared" si="49"/>
        <v/>
      </c>
      <c r="DY9" s="149" t="str">
        <f t="shared" si="50"/>
        <v/>
      </c>
    </row>
    <row r="10" spans="2:129" x14ac:dyDescent="0.25">
      <c r="B10" s="153" t="str">
        <f>IF(Calculation!A16=0,"",Calculation!A16+ROW(B10)/10000)</f>
        <v/>
      </c>
      <c r="C10" s="92" t="str">
        <f>IF($B10="","",SMALL($B$7:$B$56,ROWS($B$7:B10)))</f>
        <v/>
      </c>
      <c r="D10" s="15" t="str">
        <f>IF(C10&lt;&gt;"",IF(E10&gt;Settings!$D$8,"D",IF(E10&gt;Settings!$D$9,"Q","G"))," ")</f>
        <v xml:space="preserve"> </v>
      </c>
      <c r="E10" s="12" t="str">
        <f t="shared" si="51"/>
        <v xml:space="preserve"> </v>
      </c>
      <c r="F10" s="102" t="str">
        <f>IF(Calculation!A16=0,"",Calculation!K16)</f>
        <v/>
      </c>
      <c r="H10" s="92" t="str">
        <f t="shared" si="52"/>
        <v/>
      </c>
      <c r="I10" s="15" t="str">
        <f>IF(H10&lt;&gt;"",IF(J10&gt;Settings!$D$8,"D",IF(J10&gt;Settings!$D$9,"Q","G"))," ")</f>
        <v xml:space="preserve"> </v>
      </c>
      <c r="J10" s="91">
        <f>SUM(CE7:CE56)</f>
        <v>0</v>
      </c>
      <c r="L10" s="186"/>
      <c r="X10" s="148" t="str">
        <f t="shared" si="53"/>
        <v/>
      </c>
      <c r="Y10" s="148" t="str">
        <f>IF(X10="","",IF(Y9="","",$X10*Settings!$D$5-Y$6*Settings!$D$5))</f>
        <v/>
      </c>
      <c r="Z10" s="148" t="str">
        <f>IF(Y10="","",IF(Z9="","",$X10*Settings!$D$5-Z$6*Settings!$D$5))</f>
        <v/>
      </c>
      <c r="AA10" s="148" t="str">
        <f>IF(Z10="","",IF(AA9="","",$X10*Settings!$D$5-AA$6*Settings!$D$5))</f>
        <v/>
      </c>
      <c r="AB10" s="148" t="str">
        <f>IF(AA10="","",IF(AB9="","",$X10*Settings!$D$5-AB$6*Settings!$D$5))</f>
        <v/>
      </c>
      <c r="AC10" s="148" t="str">
        <f>IF(AB10="","",IF(AC9="","",$X10*Settings!$D$5-AC$6*Settings!$D$5))</f>
        <v/>
      </c>
      <c r="AD10" s="148" t="str">
        <f>IF(AC10="","",IF(AD9="","",$X10*Settings!$D$5-AD$6*Settings!$D$5))</f>
        <v/>
      </c>
      <c r="AE10" s="148" t="str">
        <f>IF(AD10="","",IF(AE9="","",$X10*Settings!$D$5-AE$6*Settings!$D$5))</f>
        <v/>
      </c>
      <c r="AF10" s="148" t="str">
        <f>IF(AE10="","",IF(AF9="","",$X10*Settings!$D$5-AF$6*Settings!$D$5))</f>
        <v/>
      </c>
      <c r="AG10" s="148" t="str">
        <f>IF(AF10="","",IF(AG9="","",$X10*Settings!$D$5-AG$6*Settings!$D$5))</f>
        <v/>
      </c>
      <c r="AH10" s="148" t="str">
        <f>IF(AG10="","",IF(AH9="","",$X10*Settings!$D$5-AH$6*Settings!$D$5))</f>
        <v/>
      </c>
      <c r="AI10" s="148" t="str">
        <f>IF(AH10="","",IF(AI9="","",$X10*Settings!$D$5-AI$6*Settings!$D$5))</f>
        <v/>
      </c>
      <c r="AJ10" s="148" t="str">
        <f>IF(AI10="","",IF(AJ9="","",$X10*Settings!$D$5-AJ$6*Settings!$D$5))</f>
        <v/>
      </c>
      <c r="AK10" s="148" t="str">
        <f>IF(AJ10="","",IF(AK9="","",$X10*Settings!$D$5-AK$6*Settings!$D$5))</f>
        <v/>
      </c>
      <c r="AL10" s="148" t="str">
        <f>IF(AK10="","",IF(AL9="","",$X10*Settings!$D$5-AL$6*Settings!$D$5))</f>
        <v/>
      </c>
      <c r="AM10" s="148" t="str">
        <f>IF(AL10="","",IF(AM9="","",$X10*Settings!$D$5-AM$6*Settings!$D$5))</f>
        <v/>
      </c>
      <c r="AN10" s="148" t="str">
        <f>IF(AM10="","",IF(AN9="","",$X10*Settings!$D$5-AN$6*Settings!$D$5))</f>
        <v/>
      </c>
      <c r="AO10" s="148" t="str">
        <f>IF(AN10="","",IF(AO9="","",$X10*Settings!$D$5-AO$6*Settings!$D$5))</f>
        <v/>
      </c>
      <c r="AP10" s="148" t="str">
        <f>IF(AO10="","",IF(AP9="","",$X10*Settings!$D$5-AP$6*Settings!$D$5))</f>
        <v/>
      </c>
      <c r="AQ10" s="148" t="str">
        <f>IF(AP10="","",IF(AQ9="","",$X10*Settings!$D$5-AQ$6*Settings!$D$5))</f>
        <v/>
      </c>
      <c r="AR10" s="148" t="str">
        <f>IF(AQ10="","",IF(AR9="","",$X10*Settings!$D$5-AR$6*Settings!$D$5))</f>
        <v/>
      </c>
      <c r="AS10" s="148" t="str">
        <f>IF(AR10="","",IF(AS9="","",$X10*Settings!$D$5-AS$6*Settings!$D$5))</f>
        <v/>
      </c>
      <c r="AT10" s="148" t="str">
        <f>IF(AS10="","",IF(AT9="","",$X10*Settings!$D$5-AT$6*Settings!$D$5))</f>
        <v/>
      </c>
      <c r="AU10" s="148" t="str">
        <f>IF(AT10="","",IF(AU9="","",$X10*Settings!$D$5-AU$6*Settings!$D$5))</f>
        <v/>
      </c>
      <c r="AV10" s="148" t="str">
        <f>IF(AU10="","",IF(AV9="","",$X10*Settings!$D$5-AV$6*Settings!$D$5))</f>
        <v/>
      </c>
      <c r="AW10" s="148" t="str">
        <f>IF(AV10="","",IF(AW9="","",$X10*Settings!$D$5-AW$6*Settings!$D$5))</f>
        <v/>
      </c>
      <c r="AX10" s="148" t="str">
        <f>IF(AW10="","",IF(AX9="","",$X10*Settings!$D$5-AX$6*Settings!$D$5))</f>
        <v/>
      </c>
      <c r="AY10" s="148" t="str">
        <f>IF(AX10="","",IF(AY9="","",$X10*Settings!$D$5-AY$6*Settings!$D$5))</f>
        <v/>
      </c>
      <c r="AZ10" s="148" t="str">
        <f>IF(AY10="","",IF(AZ9="","",$X10*Settings!$D$5-AZ$6*Settings!$D$5))</f>
        <v/>
      </c>
      <c r="BA10" s="148" t="str">
        <f>IF(AZ10="","",IF(BA9="","",$X10*Settings!$D$5-BA$6*Settings!$D$5))</f>
        <v/>
      </c>
      <c r="BB10" s="148" t="str">
        <f>IF(BA10="","",IF(BB9="","",$X10*Settings!$D$5-BB$6*Settings!$D$5))</f>
        <v/>
      </c>
      <c r="BC10" s="148" t="str">
        <f>IF(BB10="","",IF(BC9="","",$X10*Settings!$D$5-BC$6*Settings!$D$5))</f>
        <v/>
      </c>
      <c r="BD10" s="148" t="str">
        <f>IF(BC10="","",IF(BD9="","",$X10*Settings!$D$5-BD$6*Settings!$D$5))</f>
        <v/>
      </c>
      <c r="BE10" s="148" t="str">
        <f>IF(BD10="","",IF(BE9="","",$X10*Settings!$D$5-BE$6*Settings!$D$5))</f>
        <v/>
      </c>
      <c r="BF10" s="148" t="str">
        <f>IF(BE10="","",IF(BF9="","",$X10*Settings!$D$5-BF$6*Settings!$D$5))</f>
        <v/>
      </c>
      <c r="BG10" s="148" t="str">
        <f>IF(BF10="","",IF(BG9="","",$X10*Settings!$D$5-BG$6*Settings!$D$5))</f>
        <v/>
      </c>
      <c r="BH10" s="148" t="str">
        <f>IF(BG10="","",IF(BH9="","",$X10*Settings!$D$5-BH$6*Settings!$D$5))</f>
        <v/>
      </c>
      <c r="BI10" s="148" t="str">
        <f>IF(BH10="","",IF(BI9="","",$X10*Settings!$D$5-BI$6*Settings!$D$5))</f>
        <v/>
      </c>
      <c r="BJ10" s="148" t="str">
        <f>IF(BI10="","",IF(BJ9="","",$X10*Settings!$D$5-BJ$6*Settings!$D$5))</f>
        <v/>
      </c>
      <c r="BK10" s="148" t="str">
        <f>IF(BJ10="","",IF(BK9="","",$X10*Settings!$D$5-BK$6*Settings!$D$5))</f>
        <v/>
      </c>
      <c r="BL10" s="148" t="str">
        <f>IF(BK10="","",IF(BL9="","",$X10*Settings!$D$5-BL$6*Settings!$D$5))</f>
        <v/>
      </c>
      <c r="BM10" s="148" t="str">
        <f>IF(BL10="","",IF(BM9="","",$X10*Settings!$D$5-BM$6*Settings!$D$5))</f>
        <v/>
      </c>
      <c r="BN10" s="148" t="str">
        <f>IF(BM10="","",IF(BN9="","",$X10*Settings!$D$5-BN$6*Settings!$D$5))</f>
        <v/>
      </c>
      <c r="BO10" s="148" t="str">
        <f>IF(BN10="","",IF(BO9="","",$X10*Settings!$D$5-BO$6*Settings!$D$5))</f>
        <v/>
      </c>
      <c r="BP10" s="148" t="str">
        <f>IF(BO10="","",IF(BP9="","",$X10*Settings!$D$5-BP$6*Settings!$D$5))</f>
        <v/>
      </c>
      <c r="BQ10" s="148" t="str">
        <f>IF(BP10="","",IF(BQ9="","",$X10*Settings!$D$5-BQ$6*Settings!$D$5))</f>
        <v/>
      </c>
      <c r="BR10" s="148" t="str">
        <f>IF(BQ10="","",IF(BR9="","",$X10*Settings!$D$5-BR$6*Settings!$D$5))</f>
        <v/>
      </c>
      <c r="BS10" s="148" t="str">
        <f>IF(BR10="","",IF(BS9="","",$X10*Settings!$D$5-BS$6*Settings!$D$5))</f>
        <v/>
      </c>
      <c r="BT10" s="148" t="str">
        <f>IF(BS10="","",IF(BT9="","",$X10*Settings!$D$5-BT$6*Settings!$D$5))</f>
        <v/>
      </c>
      <c r="BU10" s="148" t="str">
        <f>IF(BT10="","",IF(BU9="","",$X10*Settings!$D$5-BU$6*Settings!$D$5))</f>
        <v/>
      </c>
      <c r="BV10" s="148" t="str">
        <f>IF(BU10="","",IF(BV9="","",$X10*Settings!$D$5-BV$6*Settings!$D$5))</f>
        <v/>
      </c>
      <c r="BX10" s="144">
        <v>4</v>
      </c>
      <c r="BY10" s="145">
        <v>0.97634477265743036</v>
      </c>
      <c r="CA10" s="148" t="str">
        <f t="shared" si="54"/>
        <v/>
      </c>
      <c r="CB10" s="149" t="str">
        <f t="shared" si="1"/>
        <v/>
      </c>
      <c r="CC10" s="149" t="str">
        <f t="shared" si="2"/>
        <v/>
      </c>
      <c r="CD10" s="149" t="str">
        <f t="shared" si="3"/>
        <v/>
      </c>
      <c r="CE10" s="149" t="str">
        <f t="shared" si="4"/>
        <v/>
      </c>
      <c r="CF10" s="149" t="str">
        <f t="shared" si="5"/>
        <v/>
      </c>
      <c r="CG10" s="149" t="str">
        <f t="shared" si="6"/>
        <v/>
      </c>
      <c r="CH10" s="149" t="str">
        <f t="shared" si="7"/>
        <v/>
      </c>
      <c r="CI10" s="149" t="str">
        <f t="shared" si="8"/>
        <v/>
      </c>
      <c r="CJ10" s="149" t="str">
        <f t="shared" si="9"/>
        <v/>
      </c>
      <c r="CK10" s="149" t="str">
        <f t="shared" si="10"/>
        <v/>
      </c>
      <c r="CL10" s="149" t="str">
        <f t="shared" si="11"/>
        <v/>
      </c>
      <c r="CM10" s="149" t="str">
        <f t="shared" si="12"/>
        <v/>
      </c>
      <c r="CN10" s="149" t="str">
        <f t="shared" si="13"/>
        <v/>
      </c>
      <c r="CO10" s="149" t="str">
        <f t="shared" si="14"/>
        <v/>
      </c>
      <c r="CP10" s="149" t="str">
        <f t="shared" si="15"/>
        <v/>
      </c>
      <c r="CQ10" s="149" t="str">
        <f t="shared" si="16"/>
        <v/>
      </c>
      <c r="CR10" s="149" t="str">
        <f t="shared" si="17"/>
        <v/>
      </c>
      <c r="CS10" s="149" t="str">
        <f t="shared" si="18"/>
        <v/>
      </c>
      <c r="CT10" s="149" t="str">
        <f t="shared" si="19"/>
        <v/>
      </c>
      <c r="CU10" s="149" t="str">
        <f t="shared" si="20"/>
        <v/>
      </c>
      <c r="CV10" s="149" t="str">
        <f t="shared" si="21"/>
        <v/>
      </c>
      <c r="CW10" s="149" t="str">
        <f t="shared" si="22"/>
        <v/>
      </c>
      <c r="CX10" s="149" t="str">
        <f t="shared" si="23"/>
        <v/>
      </c>
      <c r="CY10" s="149" t="str">
        <f t="shared" si="24"/>
        <v/>
      </c>
      <c r="CZ10" s="149" t="str">
        <f t="shared" si="25"/>
        <v/>
      </c>
      <c r="DA10" s="149" t="str">
        <f t="shared" si="26"/>
        <v/>
      </c>
      <c r="DB10" s="149" t="str">
        <f t="shared" si="27"/>
        <v/>
      </c>
      <c r="DC10" s="149" t="str">
        <f t="shared" si="28"/>
        <v/>
      </c>
      <c r="DD10" s="149" t="str">
        <f t="shared" si="29"/>
        <v/>
      </c>
      <c r="DE10" s="149" t="str">
        <f t="shared" si="30"/>
        <v/>
      </c>
      <c r="DF10" s="149" t="str">
        <f t="shared" si="31"/>
        <v/>
      </c>
      <c r="DG10" s="149" t="str">
        <f t="shared" si="32"/>
        <v/>
      </c>
      <c r="DH10" s="149" t="str">
        <f t="shared" si="33"/>
        <v/>
      </c>
      <c r="DI10" s="149" t="str">
        <f t="shared" si="34"/>
        <v/>
      </c>
      <c r="DJ10" s="149" t="str">
        <f t="shared" si="35"/>
        <v/>
      </c>
      <c r="DK10" s="149" t="str">
        <f t="shared" si="36"/>
        <v/>
      </c>
      <c r="DL10" s="149" t="str">
        <f t="shared" si="37"/>
        <v/>
      </c>
      <c r="DM10" s="149" t="str">
        <f t="shared" si="38"/>
        <v/>
      </c>
      <c r="DN10" s="149" t="str">
        <f t="shared" si="39"/>
        <v/>
      </c>
      <c r="DO10" s="149" t="str">
        <f t="shared" si="40"/>
        <v/>
      </c>
      <c r="DP10" s="149" t="str">
        <f t="shared" si="41"/>
        <v/>
      </c>
      <c r="DQ10" s="149" t="str">
        <f t="shared" si="42"/>
        <v/>
      </c>
      <c r="DR10" s="149" t="str">
        <f t="shared" si="43"/>
        <v/>
      </c>
      <c r="DS10" s="149" t="str">
        <f t="shared" si="44"/>
        <v/>
      </c>
      <c r="DT10" s="149" t="str">
        <f t="shared" si="45"/>
        <v/>
      </c>
      <c r="DU10" s="149" t="str">
        <f t="shared" si="46"/>
        <v/>
      </c>
      <c r="DV10" s="149" t="str">
        <f t="shared" si="47"/>
        <v/>
      </c>
      <c r="DW10" s="149" t="str">
        <f t="shared" si="48"/>
        <v/>
      </c>
      <c r="DX10" s="149" t="str">
        <f t="shared" si="49"/>
        <v/>
      </c>
      <c r="DY10" s="149" t="str">
        <f t="shared" si="50"/>
        <v/>
      </c>
    </row>
    <row r="11" spans="2:129" x14ac:dyDescent="0.25">
      <c r="B11" s="153" t="str">
        <f>IF(Calculation!A17=0,"",Calculation!A17+ROW(B11)/10000)</f>
        <v/>
      </c>
      <c r="C11" s="92" t="str">
        <f>IF($B11="","",SMALL($B$7:$B$56,ROWS($B$7:B11)))</f>
        <v/>
      </c>
      <c r="D11" s="15" t="str">
        <f>IF(C11&lt;&gt;"",IF(E11&gt;Settings!$D$8,"D",IF(E11&gt;Settings!$D$9,"Q","G"))," ")</f>
        <v xml:space="preserve"> </v>
      </c>
      <c r="E11" s="12" t="str">
        <f t="shared" si="51"/>
        <v xml:space="preserve"> </v>
      </c>
      <c r="F11" s="102" t="str">
        <f>IF(Calculation!A17=0,"",Calculation!K17)</f>
        <v/>
      </c>
      <c r="H11" s="92" t="str">
        <f t="shared" si="52"/>
        <v/>
      </c>
      <c r="I11" s="15" t="str">
        <f>IF(H11&lt;&gt;"",IF(J11&gt;Settings!$D$8,"D",IF(J11&gt;Settings!$D$9,"Q","G"))," ")</f>
        <v xml:space="preserve"> </v>
      </c>
      <c r="J11" s="91">
        <f>SUM(CF7:CF56)</f>
        <v>0</v>
      </c>
      <c r="L11" s="186"/>
      <c r="X11" s="148" t="str">
        <f t="shared" si="53"/>
        <v/>
      </c>
      <c r="Y11" s="148" t="str">
        <f>IF(X11="","",IF(Y10="","",$X11*Settings!$D$5-Y$6*Settings!$D$5))</f>
        <v/>
      </c>
      <c r="Z11" s="148" t="str">
        <f>IF(Y11="","",IF(Z10="","",$X11*Settings!$D$5-Z$6*Settings!$D$5))</f>
        <v/>
      </c>
      <c r="AA11" s="148" t="str">
        <f>IF(Z11="","",IF(AA10="","",$X11*Settings!$D$5-AA$6*Settings!$D$5))</f>
        <v/>
      </c>
      <c r="AB11" s="148" t="str">
        <f>IF(AA11="","",IF(AB10="","",$X11*Settings!$D$5-AB$6*Settings!$D$5))</f>
        <v/>
      </c>
      <c r="AC11" s="148" t="str">
        <f>IF(AB11="","",IF(AC10="","",$X11*Settings!$D$5-AC$6*Settings!$D$5))</f>
        <v/>
      </c>
      <c r="AD11" s="148" t="str">
        <f>IF(AC11="","",IF(AD10="","",$X11*Settings!$D$5-AD$6*Settings!$D$5))</f>
        <v/>
      </c>
      <c r="AE11" s="148" t="str">
        <f>IF(AD11="","",IF(AE10="","",$X11*Settings!$D$5-AE$6*Settings!$D$5))</f>
        <v/>
      </c>
      <c r="AF11" s="148" t="str">
        <f>IF(AE11="","",IF(AF10="","",$X11*Settings!$D$5-AF$6*Settings!$D$5))</f>
        <v/>
      </c>
      <c r="AG11" s="148" t="str">
        <f>IF(AF11="","",IF(AG10="","",$X11*Settings!$D$5-AG$6*Settings!$D$5))</f>
        <v/>
      </c>
      <c r="AH11" s="148" t="str">
        <f>IF(AG11="","",IF(AH10="","",$X11*Settings!$D$5-AH$6*Settings!$D$5))</f>
        <v/>
      </c>
      <c r="AI11" s="148" t="str">
        <f>IF(AH11="","",IF(AI10="","",$X11*Settings!$D$5-AI$6*Settings!$D$5))</f>
        <v/>
      </c>
      <c r="AJ11" s="148" t="str">
        <f>IF(AI11="","",IF(AJ10="","",$X11*Settings!$D$5-AJ$6*Settings!$D$5))</f>
        <v/>
      </c>
      <c r="AK11" s="148" t="str">
        <f>IF(AJ11="","",IF(AK10="","",$X11*Settings!$D$5-AK$6*Settings!$D$5))</f>
        <v/>
      </c>
      <c r="AL11" s="148" t="str">
        <f>IF(AK11="","",IF(AL10="","",$X11*Settings!$D$5-AL$6*Settings!$D$5))</f>
        <v/>
      </c>
      <c r="AM11" s="148" t="str">
        <f>IF(AL11="","",IF(AM10="","",$X11*Settings!$D$5-AM$6*Settings!$D$5))</f>
        <v/>
      </c>
      <c r="AN11" s="148" t="str">
        <f>IF(AM11="","",IF(AN10="","",$X11*Settings!$D$5-AN$6*Settings!$D$5))</f>
        <v/>
      </c>
      <c r="AO11" s="148" t="str">
        <f>IF(AN11="","",IF(AO10="","",$X11*Settings!$D$5-AO$6*Settings!$D$5))</f>
        <v/>
      </c>
      <c r="AP11" s="148" t="str">
        <f>IF(AO11="","",IF(AP10="","",$X11*Settings!$D$5-AP$6*Settings!$D$5))</f>
        <v/>
      </c>
      <c r="AQ11" s="148" t="str">
        <f>IF(AP11="","",IF(AQ10="","",$X11*Settings!$D$5-AQ$6*Settings!$D$5))</f>
        <v/>
      </c>
      <c r="AR11" s="148" t="str">
        <f>IF(AQ11="","",IF(AR10="","",$X11*Settings!$D$5-AR$6*Settings!$D$5))</f>
        <v/>
      </c>
      <c r="AS11" s="148" t="str">
        <f>IF(AR11="","",IF(AS10="","",$X11*Settings!$D$5-AS$6*Settings!$D$5))</f>
        <v/>
      </c>
      <c r="AT11" s="148" t="str">
        <f>IF(AS11="","",IF(AT10="","",$X11*Settings!$D$5-AT$6*Settings!$D$5))</f>
        <v/>
      </c>
      <c r="AU11" s="148" t="str">
        <f>IF(AT11="","",IF(AU10="","",$X11*Settings!$D$5-AU$6*Settings!$D$5))</f>
        <v/>
      </c>
      <c r="AV11" s="148" t="str">
        <f>IF(AU11="","",IF(AV10="","",$X11*Settings!$D$5-AV$6*Settings!$D$5))</f>
        <v/>
      </c>
      <c r="AW11" s="148" t="str">
        <f>IF(AV11="","",IF(AW10="","",$X11*Settings!$D$5-AW$6*Settings!$D$5))</f>
        <v/>
      </c>
      <c r="AX11" s="148" t="str">
        <f>IF(AW11="","",IF(AX10="","",$X11*Settings!$D$5-AX$6*Settings!$D$5))</f>
        <v/>
      </c>
      <c r="AY11" s="148" t="str">
        <f>IF(AX11="","",IF(AY10="","",$X11*Settings!$D$5-AY$6*Settings!$D$5))</f>
        <v/>
      </c>
      <c r="AZ11" s="148" t="str">
        <f>IF(AY11="","",IF(AZ10="","",$X11*Settings!$D$5-AZ$6*Settings!$D$5))</f>
        <v/>
      </c>
      <c r="BA11" s="148" t="str">
        <f>IF(AZ11="","",IF(BA10="","",$X11*Settings!$D$5-BA$6*Settings!$D$5))</f>
        <v/>
      </c>
      <c r="BB11" s="148" t="str">
        <f>IF(BA11="","",IF(BB10="","",$X11*Settings!$D$5-BB$6*Settings!$D$5))</f>
        <v/>
      </c>
      <c r="BC11" s="148" t="str">
        <f>IF(BB11="","",IF(BC10="","",$X11*Settings!$D$5-BC$6*Settings!$D$5))</f>
        <v/>
      </c>
      <c r="BD11" s="148" t="str">
        <f>IF(BC11="","",IF(BD10="","",$X11*Settings!$D$5-BD$6*Settings!$D$5))</f>
        <v/>
      </c>
      <c r="BE11" s="148" t="str">
        <f>IF(BD11="","",IF(BE10="","",$X11*Settings!$D$5-BE$6*Settings!$D$5))</f>
        <v/>
      </c>
      <c r="BF11" s="148" t="str">
        <f>IF(BE11="","",IF(BF10="","",$X11*Settings!$D$5-BF$6*Settings!$D$5))</f>
        <v/>
      </c>
      <c r="BG11" s="148" t="str">
        <f>IF(BF11="","",IF(BG10="","",$X11*Settings!$D$5-BG$6*Settings!$D$5))</f>
        <v/>
      </c>
      <c r="BH11" s="148" t="str">
        <f>IF(BG11="","",IF(BH10="","",$X11*Settings!$D$5-BH$6*Settings!$D$5))</f>
        <v/>
      </c>
      <c r="BI11" s="148" t="str">
        <f>IF(BH11="","",IF(BI10="","",$X11*Settings!$D$5-BI$6*Settings!$D$5))</f>
        <v/>
      </c>
      <c r="BJ11" s="148" t="str">
        <f>IF(BI11="","",IF(BJ10="","",$X11*Settings!$D$5-BJ$6*Settings!$D$5))</f>
        <v/>
      </c>
      <c r="BK11" s="148" t="str">
        <f>IF(BJ11="","",IF(BK10="","",$X11*Settings!$D$5-BK$6*Settings!$D$5))</f>
        <v/>
      </c>
      <c r="BL11" s="148" t="str">
        <f>IF(BK11="","",IF(BL10="","",$X11*Settings!$D$5-BL$6*Settings!$D$5))</f>
        <v/>
      </c>
      <c r="BM11" s="148" t="str">
        <f>IF(BL11="","",IF(BM10="","",$X11*Settings!$D$5-BM$6*Settings!$D$5))</f>
        <v/>
      </c>
      <c r="BN11" s="148" t="str">
        <f>IF(BM11="","",IF(BN10="","",$X11*Settings!$D$5-BN$6*Settings!$D$5))</f>
        <v/>
      </c>
      <c r="BO11" s="148" t="str">
        <f>IF(BN11="","",IF(BO10="","",$X11*Settings!$D$5-BO$6*Settings!$D$5))</f>
        <v/>
      </c>
      <c r="BP11" s="148" t="str">
        <f>IF(BO11="","",IF(BP10="","",$X11*Settings!$D$5-BP$6*Settings!$D$5))</f>
        <v/>
      </c>
      <c r="BQ11" s="148" t="str">
        <f>IF(BP11="","",IF(BQ10="","",$X11*Settings!$D$5-BQ$6*Settings!$D$5))</f>
        <v/>
      </c>
      <c r="BR11" s="148" t="str">
        <f>IF(BQ11="","",IF(BR10="","",$X11*Settings!$D$5-BR$6*Settings!$D$5))</f>
        <v/>
      </c>
      <c r="BS11" s="148" t="str">
        <f>IF(BR11="","",IF(BS10="","",$X11*Settings!$D$5-BS$6*Settings!$D$5))</f>
        <v/>
      </c>
      <c r="BT11" s="148" t="str">
        <f>IF(BS11="","",IF(BT10="","",$X11*Settings!$D$5-BT$6*Settings!$D$5))</f>
        <v/>
      </c>
      <c r="BU11" s="148" t="str">
        <f>IF(BT11="","",IF(BU10="","",$X11*Settings!$D$5-BU$6*Settings!$D$5))</f>
        <v/>
      </c>
      <c r="BV11" s="148" t="str">
        <f>IF(BU11="","",IF(BV10="","",$X11*Settings!$D$5-BV$6*Settings!$D$5))</f>
        <v/>
      </c>
      <c r="BX11" s="144">
        <v>5</v>
      </c>
      <c r="BY11" s="145">
        <v>0.96272509630867831</v>
      </c>
      <c r="CA11" s="148" t="str">
        <f t="shared" si="54"/>
        <v/>
      </c>
      <c r="CB11" s="149" t="str">
        <f t="shared" si="1"/>
        <v/>
      </c>
      <c r="CC11" s="149" t="str">
        <f t="shared" si="2"/>
        <v/>
      </c>
      <c r="CD11" s="149" t="str">
        <f t="shared" si="3"/>
        <v/>
      </c>
      <c r="CE11" s="149" t="str">
        <f t="shared" si="4"/>
        <v/>
      </c>
      <c r="CF11" s="149" t="str">
        <f t="shared" si="5"/>
        <v/>
      </c>
      <c r="CG11" s="149" t="str">
        <f t="shared" si="6"/>
        <v/>
      </c>
      <c r="CH11" s="149" t="str">
        <f t="shared" si="7"/>
        <v/>
      </c>
      <c r="CI11" s="149" t="str">
        <f t="shared" si="8"/>
        <v/>
      </c>
      <c r="CJ11" s="149" t="str">
        <f t="shared" si="9"/>
        <v/>
      </c>
      <c r="CK11" s="149" t="str">
        <f t="shared" si="10"/>
        <v/>
      </c>
      <c r="CL11" s="149" t="str">
        <f t="shared" si="11"/>
        <v/>
      </c>
      <c r="CM11" s="149" t="str">
        <f t="shared" si="12"/>
        <v/>
      </c>
      <c r="CN11" s="149" t="str">
        <f t="shared" si="13"/>
        <v/>
      </c>
      <c r="CO11" s="149" t="str">
        <f t="shared" si="14"/>
        <v/>
      </c>
      <c r="CP11" s="149" t="str">
        <f t="shared" si="15"/>
        <v/>
      </c>
      <c r="CQ11" s="149" t="str">
        <f t="shared" si="16"/>
        <v/>
      </c>
      <c r="CR11" s="149" t="str">
        <f t="shared" si="17"/>
        <v/>
      </c>
      <c r="CS11" s="149" t="str">
        <f t="shared" si="18"/>
        <v/>
      </c>
      <c r="CT11" s="149" t="str">
        <f t="shared" si="19"/>
        <v/>
      </c>
      <c r="CU11" s="149" t="str">
        <f t="shared" si="20"/>
        <v/>
      </c>
      <c r="CV11" s="149" t="str">
        <f t="shared" si="21"/>
        <v/>
      </c>
      <c r="CW11" s="149" t="str">
        <f t="shared" si="22"/>
        <v/>
      </c>
      <c r="CX11" s="149" t="str">
        <f t="shared" si="23"/>
        <v/>
      </c>
      <c r="CY11" s="149" t="str">
        <f t="shared" si="24"/>
        <v/>
      </c>
      <c r="CZ11" s="149" t="str">
        <f t="shared" si="25"/>
        <v/>
      </c>
      <c r="DA11" s="149" t="str">
        <f t="shared" si="26"/>
        <v/>
      </c>
      <c r="DB11" s="149" t="str">
        <f t="shared" si="27"/>
        <v/>
      </c>
      <c r="DC11" s="149" t="str">
        <f t="shared" si="28"/>
        <v/>
      </c>
      <c r="DD11" s="149" t="str">
        <f t="shared" si="29"/>
        <v/>
      </c>
      <c r="DE11" s="149" t="str">
        <f t="shared" si="30"/>
        <v/>
      </c>
      <c r="DF11" s="149" t="str">
        <f t="shared" si="31"/>
        <v/>
      </c>
      <c r="DG11" s="149" t="str">
        <f t="shared" si="32"/>
        <v/>
      </c>
      <c r="DH11" s="149" t="str">
        <f t="shared" si="33"/>
        <v/>
      </c>
      <c r="DI11" s="149" t="str">
        <f t="shared" si="34"/>
        <v/>
      </c>
      <c r="DJ11" s="149" t="str">
        <f t="shared" si="35"/>
        <v/>
      </c>
      <c r="DK11" s="149" t="str">
        <f t="shared" si="36"/>
        <v/>
      </c>
      <c r="DL11" s="149" t="str">
        <f t="shared" si="37"/>
        <v/>
      </c>
      <c r="DM11" s="149" t="str">
        <f t="shared" si="38"/>
        <v/>
      </c>
      <c r="DN11" s="149" t="str">
        <f t="shared" si="39"/>
        <v/>
      </c>
      <c r="DO11" s="149" t="str">
        <f t="shared" si="40"/>
        <v/>
      </c>
      <c r="DP11" s="149" t="str">
        <f t="shared" si="41"/>
        <v/>
      </c>
      <c r="DQ11" s="149" t="str">
        <f t="shared" si="42"/>
        <v/>
      </c>
      <c r="DR11" s="149" t="str">
        <f t="shared" si="43"/>
        <v/>
      </c>
      <c r="DS11" s="149" t="str">
        <f t="shared" si="44"/>
        <v/>
      </c>
      <c r="DT11" s="149" t="str">
        <f t="shared" si="45"/>
        <v/>
      </c>
      <c r="DU11" s="149" t="str">
        <f t="shared" si="46"/>
        <v/>
      </c>
      <c r="DV11" s="149" t="str">
        <f t="shared" si="47"/>
        <v/>
      </c>
      <c r="DW11" s="149" t="str">
        <f t="shared" si="48"/>
        <v/>
      </c>
      <c r="DX11" s="149" t="str">
        <f t="shared" si="49"/>
        <v/>
      </c>
      <c r="DY11" s="149" t="str">
        <f t="shared" si="50"/>
        <v/>
      </c>
    </row>
    <row r="12" spans="2:129" ht="15.75" customHeight="1" x14ac:dyDescent="0.25">
      <c r="B12" s="153" t="str">
        <f>IF(Calculation!A18=0,"",Calculation!A18+ROW(B12)/10000)</f>
        <v/>
      </c>
      <c r="C12" s="92" t="str">
        <f>IF($B12="","",SMALL($B$7:$B$56,ROWS($B$7:B12)))</f>
        <v/>
      </c>
      <c r="D12" s="15" t="str">
        <f>IF(C12&lt;&gt;"",IF(E12&gt;Settings!$D$8,"D",IF(E12&gt;Settings!$D$9,"Q","G"))," ")</f>
        <v xml:space="preserve"> </v>
      </c>
      <c r="E12" s="12" t="str">
        <f t="shared" si="51"/>
        <v xml:space="preserve"> </v>
      </c>
      <c r="F12" s="102" t="str">
        <f>IF(Calculation!A18=0,"",Calculation!K18)</f>
        <v/>
      </c>
      <c r="H12" s="92" t="str">
        <f t="shared" si="52"/>
        <v/>
      </c>
      <c r="I12" s="15" t="str">
        <f>IF(H12&lt;&gt;"",IF(J12&gt;Settings!$D$8,"D",IF(J12&gt;Settings!$D$9,"Q","G"))," ")</f>
        <v xml:space="preserve"> </v>
      </c>
      <c r="J12" s="91">
        <f>SUM(CG7:CG56)</f>
        <v>0</v>
      </c>
      <c r="L12" s="186"/>
      <c r="X12" s="148" t="str">
        <f t="shared" si="53"/>
        <v/>
      </c>
      <c r="Y12" s="148" t="str">
        <f>IF(X12="","",IF(Y11="","",$X12*Settings!$D$5-Y$6*Settings!$D$5))</f>
        <v/>
      </c>
      <c r="Z12" s="148" t="str">
        <f>IF(Y12="","",IF(Z11="","",$X12*Settings!$D$5-Z$6*Settings!$D$5))</f>
        <v/>
      </c>
      <c r="AA12" s="148" t="str">
        <f>IF(Z12="","",IF(AA11="","",$X12*Settings!$D$5-AA$6*Settings!$D$5))</f>
        <v/>
      </c>
      <c r="AB12" s="148" t="str">
        <f>IF(AA12="","",IF(AB11="","",$X12*Settings!$D$5-AB$6*Settings!$D$5))</f>
        <v/>
      </c>
      <c r="AC12" s="148" t="str">
        <f>IF(AB12="","",IF(AC11="","",$X12*Settings!$D$5-AC$6*Settings!$D$5))</f>
        <v/>
      </c>
      <c r="AD12" s="148" t="str">
        <f>IF(AC12="","",IF(AD11="","",$X12*Settings!$D$5-AD$6*Settings!$D$5))</f>
        <v/>
      </c>
      <c r="AE12" s="148" t="str">
        <f>IF(AD12="","",IF(AE11="","",$X12*Settings!$D$5-AE$6*Settings!$D$5))</f>
        <v/>
      </c>
      <c r="AF12" s="148" t="str">
        <f>IF(AE12="","",IF(AF11="","",$X12*Settings!$D$5-AF$6*Settings!$D$5))</f>
        <v/>
      </c>
      <c r="AG12" s="148" t="str">
        <f>IF(AF12="","",IF(AG11="","",$X12*Settings!$D$5-AG$6*Settings!$D$5))</f>
        <v/>
      </c>
      <c r="AH12" s="148" t="str">
        <f>IF(AG12="","",IF(AH11="","",$X12*Settings!$D$5-AH$6*Settings!$D$5))</f>
        <v/>
      </c>
      <c r="AI12" s="148" t="str">
        <f>IF(AH12="","",IF(AI11="","",$X12*Settings!$D$5-AI$6*Settings!$D$5))</f>
        <v/>
      </c>
      <c r="AJ12" s="148" t="str">
        <f>IF(AI12="","",IF(AJ11="","",$X12*Settings!$D$5-AJ$6*Settings!$D$5))</f>
        <v/>
      </c>
      <c r="AK12" s="148" t="str">
        <f>IF(AJ12="","",IF(AK11="","",$X12*Settings!$D$5-AK$6*Settings!$D$5))</f>
        <v/>
      </c>
      <c r="AL12" s="148" t="str">
        <f>IF(AK12="","",IF(AL11="","",$X12*Settings!$D$5-AL$6*Settings!$D$5))</f>
        <v/>
      </c>
      <c r="AM12" s="148" t="str">
        <f>IF(AL12="","",IF(AM11="","",$X12*Settings!$D$5-AM$6*Settings!$D$5))</f>
        <v/>
      </c>
      <c r="AN12" s="148" t="str">
        <f>IF(AM12="","",IF(AN11="","",$X12*Settings!$D$5-AN$6*Settings!$D$5))</f>
        <v/>
      </c>
      <c r="AO12" s="148" t="str">
        <f>IF(AN12="","",IF(AO11="","",$X12*Settings!$D$5-AO$6*Settings!$D$5))</f>
        <v/>
      </c>
      <c r="AP12" s="148" t="str">
        <f>IF(AO12="","",IF(AP11="","",$X12*Settings!$D$5-AP$6*Settings!$D$5))</f>
        <v/>
      </c>
      <c r="AQ12" s="148" t="str">
        <f>IF(AP12="","",IF(AQ11="","",$X12*Settings!$D$5-AQ$6*Settings!$D$5))</f>
        <v/>
      </c>
      <c r="AR12" s="148" t="str">
        <f>IF(AQ12="","",IF(AR11="","",$X12*Settings!$D$5-AR$6*Settings!$D$5))</f>
        <v/>
      </c>
      <c r="AS12" s="148" t="str">
        <f>IF(AR12="","",IF(AS11="","",$X12*Settings!$D$5-AS$6*Settings!$D$5))</f>
        <v/>
      </c>
      <c r="AT12" s="148" t="str">
        <f>IF(AS12="","",IF(AT11="","",$X12*Settings!$D$5-AT$6*Settings!$D$5))</f>
        <v/>
      </c>
      <c r="AU12" s="148" t="str">
        <f>IF(AT12="","",IF(AU11="","",$X12*Settings!$D$5-AU$6*Settings!$D$5))</f>
        <v/>
      </c>
      <c r="AV12" s="148" t="str">
        <f>IF(AU12="","",IF(AV11="","",$X12*Settings!$D$5-AV$6*Settings!$D$5))</f>
        <v/>
      </c>
      <c r="AW12" s="148" t="str">
        <f>IF(AV12="","",IF(AW11="","",$X12*Settings!$D$5-AW$6*Settings!$D$5))</f>
        <v/>
      </c>
      <c r="AX12" s="148" t="str">
        <f>IF(AW12="","",IF(AX11="","",$X12*Settings!$D$5-AX$6*Settings!$D$5))</f>
        <v/>
      </c>
      <c r="AY12" s="148" t="str">
        <f>IF(AX12="","",IF(AY11="","",$X12*Settings!$D$5-AY$6*Settings!$D$5))</f>
        <v/>
      </c>
      <c r="AZ12" s="148" t="str">
        <f>IF(AY12="","",IF(AZ11="","",$X12*Settings!$D$5-AZ$6*Settings!$D$5))</f>
        <v/>
      </c>
      <c r="BA12" s="148" t="str">
        <f>IF(AZ12="","",IF(BA11="","",$X12*Settings!$D$5-BA$6*Settings!$D$5))</f>
        <v/>
      </c>
      <c r="BB12" s="148" t="str">
        <f>IF(BA12="","",IF(BB11="","",$X12*Settings!$D$5-BB$6*Settings!$D$5))</f>
        <v/>
      </c>
      <c r="BC12" s="148" t="str">
        <f>IF(BB12="","",IF(BC11="","",$X12*Settings!$D$5-BC$6*Settings!$D$5))</f>
        <v/>
      </c>
      <c r="BD12" s="148" t="str">
        <f>IF(BC12="","",IF(BD11="","",$X12*Settings!$D$5-BD$6*Settings!$D$5))</f>
        <v/>
      </c>
      <c r="BE12" s="148" t="str">
        <f>IF(BD12="","",IF(BE11="","",$X12*Settings!$D$5-BE$6*Settings!$D$5))</f>
        <v/>
      </c>
      <c r="BF12" s="148" t="str">
        <f>IF(BE12="","",IF(BF11="","",$X12*Settings!$D$5-BF$6*Settings!$D$5))</f>
        <v/>
      </c>
      <c r="BG12" s="148" t="str">
        <f>IF(BF12="","",IF(BG11="","",$X12*Settings!$D$5-BG$6*Settings!$D$5))</f>
        <v/>
      </c>
      <c r="BH12" s="148" t="str">
        <f>IF(BG12="","",IF(BH11="","",$X12*Settings!$D$5-BH$6*Settings!$D$5))</f>
        <v/>
      </c>
      <c r="BI12" s="148" t="str">
        <f>IF(BH12="","",IF(BI11="","",$X12*Settings!$D$5-BI$6*Settings!$D$5))</f>
        <v/>
      </c>
      <c r="BJ12" s="148" t="str">
        <f>IF(BI12="","",IF(BJ11="","",$X12*Settings!$D$5-BJ$6*Settings!$D$5))</f>
        <v/>
      </c>
      <c r="BK12" s="148" t="str">
        <f>IF(BJ12="","",IF(BK11="","",$X12*Settings!$D$5-BK$6*Settings!$D$5))</f>
        <v/>
      </c>
      <c r="BL12" s="148" t="str">
        <f>IF(BK12="","",IF(BL11="","",$X12*Settings!$D$5-BL$6*Settings!$D$5))</f>
        <v/>
      </c>
      <c r="BM12" s="148" t="str">
        <f>IF(BL12="","",IF(BM11="","",$X12*Settings!$D$5-BM$6*Settings!$D$5))</f>
        <v/>
      </c>
      <c r="BN12" s="148" t="str">
        <f>IF(BM12="","",IF(BN11="","",$X12*Settings!$D$5-BN$6*Settings!$D$5))</f>
        <v/>
      </c>
      <c r="BO12" s="148" t="str">
        <f>IF(BN12="","",IF(BO11="","",$X12*Settings!$D$5-BO$6*Settings!$D$5))</f>
        <v/>
      </c>
      <c r="BP12" s="148" t="str">
        <f>IF(BO12="","",IF(BP11="","",$X12*Settings!$D$5-BP$6*Settings!$D$5))</f>
        <v/>
      </c>
      <c r="BQ12" s="148" t="str">
        <f>IF(BP12="","",IF(BQ11="","",$X12*Settings!$D$5-BQ$6*Settings!$D$5))</f>
        <v/>
      </c>
      <c r="BR12" s="148" t="str">
        <f>IF(BQ12="","",IF(BR11="","",$X12*Settings!$D$5-BR$6*Settings!$D$5))</f>
        <v/>
      </c>
      <c r="BS12" s="148" t="str">
        <f>IF(BR12="","",IF(BS11="","",$X12*Settings!$D$5-BS$6*Settings!$D$5))</f>
        <v/>
      </c>
      <c r="BT12" s="148" t="str">
        <f>IF(BS12="","",IF(BT11="","",$X12*Settings!$D$5-BT$6*Settings!$D$5))</f>
        <v/>
      </c>
      <c r="BU12" s="148" t="str">
        <f>IF(BT12="","",IF(BU11="","",$X12*Settings!$D$5-BU$6*Settings!$D$5))</f>
        <v/>
      </c>
      <c r="BV12" s="148" t="str">
        <f>IF(BU12="","",IF(BV11="","",$X12*Settings!$D$5-BV$6*Settings!$D$5))</f>
        <v/>
      </c>
      <c r="BX12" s="144">
        <v>6</v>
      </c>
      <c r="BY12" s="145">
        <v>0.94695494474696529</v>
      </c>
      <c r="CA12" s="148" t="str">
        <f t="shared" si="54"/>
        <v/>
      </c>
      <c r="CB12" s="149" t="str">
        <f t="shared" si="1"/>
        <v/>
      </c>
      <c r="CC12" s="149" t="str">
        <f t="shared" si="2"/>
        <v/>
      </c>
      <c r="CD12" s="149" t="str">
        <f t="shared" si="3"/>
        <v/>
      </c>
      <c r="CE12" s="149" t="str">
        <f t="shared" si="4"/>
        <v/>
      </c>
      <c r="CF12" s="149" t="str">
        <f t="shared" si="5"/>
        <v/>
      </c>
      <c r="CG12" s="149" t="str">
        <f t="shared" si="6"/>
        <v/>
      </c>
      <c r="CH12" s="149" t="str">
        <f t="shared" si="7"/>
        <v/>
      </c>
      <c r="CI12" s="149" t="str">
        <f t="shared" si="8"/>
        <v/>
      </c>
      <c r="CJ12" s="149" t="str">
        <f t="shared" si="9"/>
        <v/>
      </c>
      <c r="CK12" s="149" t="str">
        <f t="shared" si="10"/>
        <v/>
      </c>
      <c r="CL12" s="149" t="str">
        <f t="shared" si="11"/>
        <v/>
      </c>
      <c r="CM12" s="149" t="str">
        <f t="shared" si="12"/>
        <v/>
      </c>
      <c r="CN12" s="149" t="str">
        <f t="shared" si="13"/>
        <v/>
      </c>
      <c r="CO12" s="149" t="str">
        <f t="shared" si="14"/>
        <v/>
      </c>
      <c r="CP12" s="149" t="str">
        <f t="shared" si="15"/>
        <v/>
      </c>
      <c r="CQ12" s="149" t="str">
        <f t="shared" si="16"/>
        <v/>
      </c>
      <c r="CR12" s="149" t="str">
        <f t="shared" si="17"/>
        <v/>
      </c>
      <c r="CS12" s="149" t="str">
        <f t="shared" si="18"/>
        <v/>
      </c>
      <c r="CT12" s="149" t="str">
        <f t="shared" si="19"/>
        <v/>
      </c>
      <c r="CU12" s="149" t="str">
        <f t="shared" si="20"/>
        <v/>
      </c>
      <c r="CV12" s="149" t="str">
        <f t="shared" si="21"/>
        <v/>
      </c>
      <c r="CW12" s="149" t="str">
        <f t="shared" si="22"/>
        <v/>
      </c>
      <c r="CX12" s="149" t="str">
        <f t="shared" si="23"/>
        <v/>
      </c>
      <c r="CY12" s="149" t="str">
        <f t="shared" si="24"/>
        <v/>
      </c>
      <c r="CZ12" s="149" t="str">
        <f t="shared" si="25"/>
        <v/>
      </c>
      <c r="DA12" s="149" t="str">
        <f t="shared" si="26"/>
        <v/>
      </c>
      <c r="DB12" s="149" t="str">
        <f t="shared" si="27"/>
        <v/>
      </c>
      <c r="DC12" s="149" t="str">
        <f t="shared" si="28"/>
        <v/>
      </c>
      <c r="DD12" s="149" t="str">
        <f t="shared" si="29"/>
        <v/>
      </c>
      <c r="DE12" s="149" t="str">
        <f t="shared" si="30"/>
        <v/>
      </c>
      <c r="DF12" s="149" t="str">
        <f t="shared" si="31"/>
        <v/>
      </c>
      <c r="DG12" s="149" t="str">
        <f t="shared" si="32"/>
        <v/>
      </c>
      <c r="DH12" s="149" t="str">
        <f t="shared" si="33"/>
        <v/>
      </c>
      <c r="DI12" s="149" t="str">
        <f t="shared" si="34"/>
        <v/>
      </c>
      <c r="DJ12" s="149" t="str">
        <f t="shared" si="35"/>
        <v/>
      </c>
      <c r="DK12" s="149" t="str">
        <f t="shared" si="36"/>
        <v/>
      </c>
      <c r="DL12" s="149" t="str">
        <f t="shared" si="37"/>
        <v/>
      </c>
      <c r="DM12" s="149" t="str">
        <f t="shared" si="38"/>
        <v/>
      </c>
      <c r="DN12" s="149" t="str">
        <f t="shared" si="39"/>
        <v/>
      </c>
      <c r="DO12" s="149" t="str">
        <f t="shared" si="40"/>
        <v/>
      </c>
      <c r="DP12" s="149" t="str">
        <f t="shared" si="41"/>
        <v/>
      </c>
      <c r="DQ12" s="149" t="str">
        <f t="shared" si="42"/>
        <v/>
      </c>
      <c r="DR12" s="149" t="str">
        <f t="shared" si="43"/>
        <v/>
      </c>
      <c r="DS12" s="149" t="str">
        <f t="shared" si="44"/>
        <v/>
      </c>
      <c r="DT12" s="149" t="str">
        <f t="shared" si="45"/>
        <v/>
      </c>
      <c r="DU12" s="149" t="str">
        <f t="shared" si="46"/>
        <v/>
      </c>
      <c r="DV12" s="149" t="str">
        <f t="shared" si="47"/>
        <v/>
      </c>
      <c r="DW12" s="149" t="str">
        <f t="shared" si="48"/>
        <v/>
      </c>
      <c r="DX12" s="149" t="str">
        <f t="shared" si="49"/>
        <v/>
      </c>
      <c r="DY12" s="149" t="str">
        <f t="shared" si="50"/>
        <v/>
      </c>
    </row>
    <row r="13" spans="2:129" x14ac:dyDescent="0.25">
      <c r="B13" s="153" t="str">
        <f>IF(Calculation!A19=0,"",Calculation!A19+ROW(B13)/10000)</f>
        <v/>
      </c>
      <c r="C13" s="92" t="str">
        <f>IF($B13="","",SMALL($B$7:$B$56,ROWS($B$7:B13)))</f>
        <v/>
      </c>
      <c r="D13" s="15" t="str">
        <f>IF(C13&lt;&gt;"",IF(E13&gt;Settings!$D$8,"D",IF(E13&gt;Settings!$D$9,"Q","G"))," ")</f>
        <v xml:space="preserve"> </v>
      </c>
      <c r="E13" s="12" t="str">
        <f t="shared" si="51"/>
        <v xml:space="preserve"> </v>
      </c>
      <c r="F13" s="102" t="str">
        <f>IF(Calculation!A19=0,"",Calculation!K19)</f>
        <v/>
      </c>
      <c r="H13" s="92" t="str">
        <f t="shared" si="52"/>
        <v/>
      </c>
      <c r="I13" s="15" t="str">
        <f>IF(H13&lt;&gt;"",IF(J13&gt;Settings!$D$8,"D",IF(J13&gt;Settings!$D$9,"Q","G"))," ")</f>
        <v xml:space="preserve"> </v>
      </c>
      <c r="J13" s="91">
        <f>SUM(CH7:CH56)</f>
        <v>0</v>
      </c>
      <c r="L13" s="186"/>
      <c r="X13" s="148" t="str">
        <f t="shared" si="53"/>
        <v/>
      </c>
      <c r="Y13" s="148" t="str">
        <f>IF(X13="","",IF(Y12="","",$X13*Settings!$D$5-Y$6*Settings!$D$5))</f>
        <v/>
      </c>
      <c r="Z13" s="148" t="str">
        <f>IF(Y13="","",IF(Z12="","",$X13*Settings!$D$5-Z$6*Settings!$D$5))</f>
        <v/>
      </c>
      <c r="AA13" s="148" t="str">
        <f>IF(Z13="","",IF(AA12="","",$X13*Settings!$D$5-AA$6*Settings!$D$5))</f>
        <v/>
      </c>
      <c r="AB13" s="148" t="str">
        <f>IF(AA13="","",IF(AB12="","",$X13*Settings!$D$5-AB$6*Settings!$D$5))</f>
        <v/>
      </c>
      <c r="AC13" s="148" t="str">
        <f>IF(AB13="","",IF(AC12="","",$X13*Settings!$D$5-AC$6*Settings!$D$5))</f>
        <v/>
      </c>
      <c r="AD13" s="148" t="str">
        <f>IF(AC13="","",IF(AD12="","",$X13*Settings!$D$5-AD$6*Settings!$D$5))</f>
        <v/>
      </c>
      <c r="AE13" s="148" t="str">
        <f>IF(AD13="","",IF(AE12="","",$X13*Settings!$D$5-AE$6*Settings!$D$5))</f>
        <v/>
      </c>
      <c r="AF13" s="148" t="str">
        <f>IF(AE13="","",IF(AF12="","",$X13*Settings!$D$5-AF$6*Settings!$D$5))</f>
        <v/>
      </c>
      <c r="AG13" s="148" t="str">
        <f>IF(AF13="","",IF(AG12="","",$X13*Settings!$D$5-AG$6*Settings!$D$5))</f>
        <v/>
      </c>
      <c r="AH13" s="148" t="str">
        <f>IF(AG13="","",IF(AH12="","",$X13*Settings!$D$5-AH$6*Settings!$D$5))</f>
        <v/>
      </c>
      <c r="AI13" s="148" t="str">
        <f>IF(AH13="","",IF(AI12="","",$X13*Settings!$D$5-AI$6*Settings!$D$5))</f>
        <v/>
      </c>
      <c r="AJ13" s="148" t="str">
        <f>IF(AI13="","",IF(AJ12="","",$X13*Settings!$D$5-AJ$6*Settings!$D$5))</f>
        <v/>
      </c>
      <c r="AK13" s="148" t="str">
        <f>IF(AJ13="","",IF(AK12="","",$X13*Settings!$D$5-AK$6*Settings!$D$5))</f>
        <v/>
      </c>
      <c r="AL13" s="148" t="str">
        <f>IF(AK13="","",IF(AL12="","",$X13*Settings!$D$5-AL$6*Settings!$D$5))</f>
        <v/>
      </c>
      <c r="AM13" s="148" t="str">
        <f>IF(AL13="","",IF(AM12="","",$X13*Settings!$D$5-AM$6*Settings!$D$5))</f>
        <v/>
      </c>
      <c r="AN13" s="148" t="str">
        <f>IF(AM13="","",IF(AN12="","",$X13*Settings!$D$5-AN$6*Settings!$D$5))</f>
        <v/>
      </c>
      <c r="AO13" s="148" t="str">
        <f>IF(AN13="","",IF(AO12="","",$X13*Settings!$D$5-AO$6*Settings!$D$5))</f>
        <v/>
      </c>
      <c r="AP13" s="148" t="str">
        <f>IF(AO13="","",IF(AP12="","",$X13*Settings!$D$5-AP$6*Settings!$D$5))</f>
        <v/>
      </c>
      <c r="AQ13" s="148" t="str">
        <f>IF(AP13="","",IF(AQ12="","",$X13*Settings!$D$5-AQ$6*Settings!$D$5))</f>
        <v/>
      </c>
      <c r="AR13" s="148" t="str">
        <f>IF(AQ13="","",IF(AR12="","",$X13*Settings!$D$5-AR$6*Settings!$D$5))</f>
        <v/>
      </c>
      <c r="AS13" s="148" t="str">
        <f>IF(AR13="","",IF(AS12="","",$X13*Settings!$D$5-AS$6*Settings!$D$5))</f>
        <v/>
      </c>
      <c r="AT13" s="148" t="str">
        <f>IF(AS13="","",IF(AT12="","",$X13*Settings!$D$5-AT$6*Settings!$D$5))</f>
        <v/>
      </c>
      <c r="AU13" s="148" t="str">
        <f>IF(AT13="","",IF(AU12="","",$X13*Settings!$D$5-AU$6*Settings!$D$5))</f>
        <v/>
      </c>
      <c r="AV13" s="148" t="str">
        <f>IF(AU13="","",IF(AV12="","",$X13*Settings!$D$5-AV$6*Settings!$D$5))</f>
        <v/>
      </c>
      <c r="AW13" s="148" t="str">
        <f>IF(AV13="","",IF(AW12="","",$X13*Settings!$D$5-AW$6*Settings!$D$5))</f>
        <v/>
      </c>
      <c r="AX13" s="148" t="str">
        <f>IF(AW13="","",IF(AX12="","",$X13*Settings!$D$5-AX$6*Settings!$D$5))</f>
        <v/>
      </c>
      <c r="AY13" s="148" t="str">
        <f>IF(AX13="","",IF(AY12="","",$X13*Settings!$D$5-AY$6*Settings!$D$5))</f>
        <v/>
      </c>
      <c r="AZ13" s="148" t="str">
        <f>IF(AY13="","",IF(AZ12="","",$X13*Settings!$D$5-AZ$6*Settings!$D$5))</f>
        <v/>
      </c>
      <c r="BA13" s="148" t="str">
        <f>IF(AZ13="","",IF(BA12="","",$X13*Settings!$D$5-BA$6*Settings!$D$5))</f>
        <v/>
      </c>
      <c r="BB13" s="148" t="str">
        <f>IF(BA13="","",IF(BB12="","",$X13*Settings!$D$5-BB$6*Settings!$D$5))</f>
        <v/>
      </c>
      <c r="BC13" s="148" t="str">
        <f>IF(BB13="","",IF(BC12="","",$X13*Settings!$D$5-BC$6*Settings!$D$5))</f>
        <v/>
      </c>
      <c r="BD13" s="148" t="str">
        <f>IF(BC13="","",IF(BD12="","",$X13*Settings!$D$5-BD$6*Settings!$D$5))</f>
        <v/>
      </c>
      <c r="BE13" s="148" t="str">
        <f>IF(BD13="","",IF(BE12="","",$X13*Settings!$D$5-BE$6*Settings!$D$5))</f>
        <v/>
      </c>
      <c r="BF13" s="148" t="str">
        <f>IF(BE13="","",IF(BF12="","",$X13*Settings!$D$5-BF$6*Settings!$D$5))</f>
        <v/>
      </c>
      <c r="BG13" s="148" t="str">
        <f>IF(BF13="","",IF(BG12="","",$X13*Settings!$D$5-BG$6*Settings!$D$5))</f>
        <v/>
      </c>
      <c r="BH13" s="148" t="str">
        <f>IF(BG13="","",IF(BH12="","",$X13*Settings!$D$5-BH$6*Settings!$D$5))</f>
        <v/>
      </c>
      <c r="BI13" s="148" t="str">
        <f>IF(BH13="","",IF(BI12="","",$X13*Settings!$D$5-BI$6*Settings!$D$5))</f>
        <v/>
      </c>
      <c r="BJ13" s="148" t="str">
        <f>IF(BI13="","",IF(BJ12="","",$X13*Settings!$D$5-BJ$6*Settings!$D$5))</f>
        <v/>
      </c>
      <c r="BK13" s="148" t="str">
        <f>IF(BJ13="","",IF(BK12="","",$X13*Settings!$D$5-BK$6*Settings!$D$5))</f>
        <v/>
      </c>
      <c r="BL13" s="148" t="str">
        <f>IF(BK13="","",IF(BL12="","",$X13*Settings!$D$5-BL$6*Settings!$D$5))</f>
        <v/>
      </c>
      <c r="BM13" s="148" t="str">
        <f>IF(BL13="","",IF(BM12="","",$X13*Settings!$D$5-BM$6*Settings!$D$5))</f>
        <v/>
      </c>
      <c r="BN13" s="148" t="str">
        <f>IF(BM13="","",IF(BN12="","",$X13*Settings!$D$5-BN$6*Settings!$D$5))</f>
        <v/>
      </c>
      <c r="BO13" s="148" t="str">
        <f>IF(BN13="","",IF(BO12="","",$X13*Settings!$D$5-BO$6*Settings!$D$5))</f>
        <v/>
      </c>
      <c r="BP13" s="148" t="str">
        <f>IF(BO13="","",IF(BP12="","",$X13*Settings!$D$5-BP$6*Settings!$D$5))</f>
        <v/>
      </c>
      <c r="BQ13" s="148" t="str">
        <f>IF(BP13="","",IF(BQ12="","",$X13*Settings!$D$5-BQ$6*Settings!$D$5))</f>
        <v/>
      </c>
      <c r="BR13" s="148" t="str">
        <f>IF(BQ13="","",IF(BR12="","",$X13*Settings!$D$5-BR$6*Settings!$D$5))</f>
        <v/>
      </c>
      <c r="BS13" s="148" t="str">
        <f>IF(BR13="","",IF(BS12="","",$X13*Settings!$D$5-BS$6*Settings!$D$5))</f>
        <v/>
      </c>
      <c r="BT13" s="148" t="str">
        <f>IF(BS13="","",IF(BT12="","",$X13*Settings!$D$5-BT$6*Settings!$D$5))</f>
        <v/>
      </c>
      <c r="BU13" s="148" t="str">
        <f>IF(BT13="","",IF(BU12="","",$X13*Settings!$D$5-BU$6*Settings!$D$5))</f>
        <v/>
      </c>
      <c r="BV13" s="148" t="str">
        <f>IF(BU13="","",IF(BV12="","",$X13*Settings!$D$5-BV$6*Settings!$D$5))</f>
        <v/>
      </c>
      <c r="BX13" s="144">
        <v>7</v>
      </c>
      <c r="BY13" s="145">
        <v>0.92760066783031736</v>
      </c>
      <c r="CA13" s="148" t="str">
        <f t="shared" si="54"/>
        <v/>
      </c>
      <c r="CB13" s="149" t="str">
        <f t="shared" si="1"/>
        <v/>
      </c>
      <c r="CC13" s="149" t="str">
        <f t="shared" si="2"/>
        <v/>
      </c>
      <c r="CD13" s="149" t="str">
        <f t="shared" si="3"/>
        <v/>
      </c>
      <c r="CE13" s="149" t="str">
        <f t="shared" si="4"/>
        <v/>
      </c>
      <c r="CF13" s="149" t="str">
        <f t="shared" si="5"/>
        <v/>
      </c>
      <c r="CG13" s="149" t="str">
        <f t="shared" si="6"/>
        <v/>
      </c>
      <c r="CH13" s="149" t="str">
        <f t="shared" si="7"/>
        <v/>
      </c>
      <c r="CI13" s="149" t="str">
        <f t="shared" si="8"/>
        <v/>
      </c>
      <c r="CJ13" s="149" t="str">
        <f t="shared" si="9"/>
        <v/>
      </c>
      <c r="CK13" s="149" t="str">
        <f t="shared" si="10"/>
        <v/>
      </c>
      <c r="CL13" s="149" t="str">
        <f t="shared" si="11"/>
        <v/>
      </c>
      <c r="CM13" s="149" t="str">
        <f t="shared" si="12"/>
        <v/>
      </c>
      <c r="CN13" s="149" t="str">
        <f t="shared" si="13"/>
        <v/>
      </c>
      <c r="CO13" s="149" t="str">
        <f t="shared" si="14"/>
        <v/>
      </c>
      <c r="CP13" s="149" t="str">
        <f t="shared" si="15"/>
        <v/>
      </c>
      <c r="CQ13" s="149" t="str">
        <f t="shared" si="16"/>
        <v/>
      </c>
      <c r="CR13" s="149" t="str">
        <f t="shared" si="17"/>
        <v/>
      </c>
      <c r="CS13" s="149" t="str">
        <f t="shared" si="18"/>
        <v/>
      </c>
      <c r="CT13" s="149" t="str">
        <f t="shared" si="19"/>
        <v/>
      </c>
      <c r="CU13" s="149" t="str">
        <f t="shared" si="20"/>
        <v/>
      </c>
      <c r="CV13" s="149" t="str">
        <f t="shared" si="21"/>
        <v/>
      </c>
      <c r="CW13" s="149" t="str">
        <f t="shared" si="22"/>
        <v/>
      </c>
      <c r="CX13" s="149" t="str">
        <f t="shared" si="23"/>
        <v/>
      </c>
      <c r="CY13" s="149" t="str">
        <f t="shared" si="24"/>
        <v/>
      </c>
      <c r="CZ13" s="149" t="str">
        <f t="shared" si="25"/>
        <v/>
      </c>
      <c r="DA13" s="149" t="str">
        <f t="shared" si="26"/>
        <v/>
      </c>
      <c r="DB13" s="149" t="str">
        <f t="shared" si="27"/>
        <v/>
      </c>
      <c r="DC13" s="149" t="str">
        <f t="shared" si="28"/>
        <v/>
      </c>
      <c r="DD13" s="149" t="str">
        <f t="shared" si="29"/>
        <v/>
      </c>
      <c r="DE13" s="149" t="str">
        <f t="shared" si="30"/>
        <v/>
      </c>
      <c r="DF13" s="149" t="str">
        <f t="shared" si="31"/>
        <v/>
      </c>
      <c r="DG13" s="149" t="str">
        <f t="shared" si="32"/>
        <v/>
      </c>
      <c r="DH13" s="149" t="str">
        <f t="shared" si="33"/>
        <v/>
      </c>
      <c r="DI13" s="149" t="str">
        <f t="shared" si="34"/>
        <v/>
      </c>
      <c r="DJ13" s="149" t="str">
        <f t="shared" si="35"/>
        <v/>
      </c>
      <c r="DK13" s="149" t="str">
        <f t="shared" si="36"/>
        <v/>
      </c>
      <c r="DL13" s="149" t="str">
        <f t="shared" si="37"/>
        <v/>
      </c>
      <c r="DM13" s="149" t="str">
        <f t="shared" si="38"/>
        <v/>
      </c>
      <c r="DN13" s="149" t="str">
        <f t="shared" si="39"/>
        <v/>
      </c>
      <c r="DO13" s="149" t="str">
        <f t="shared" si="40"/>
        <v/>
      </c>
      <c r="DP13" s="149" t="str">
        <f t="shared" si="41"/>
        <v/>
      </c>
      <c r="DQ13" s="149" t="str">
        <f t="shared" si="42"/>
        <v/>
      </c>
      <c r="DR13" s="149" t="str">
        <f t="shared" si="43"/>
        <v/>
      </c>
      <c r="DS13" s="149" t="str">
        <f t="shared" si="44"/>
        <v/>
      </c>
      <c r="DT13" s="149" t="str">
        <f t="shared" si="45"/>
        <v/>
      </c>
      <c r="DU13" s="149" t="str">
        <f t="shared" si="46"/>
        <v/>
      </c>
      <c r="DV13" s="149" t="str">
        <f t="shared" si="47"/>
        <v/>
      </c>
      <c r="DW13" s="149" t="str">
        <f t="shared" si="48"/>
        <v/>
      </c>
      <c r="DX13" s="149" t="str">
        <f t="shared" si="49"/>
        <v/>
      </c>
      <c r="DY13" s="149" t="str">
        <f t="shared" si="50"/>
        <v/>
      </c>
    </row>
    <row r="14" spans="2:129" x14ac:dyDescent="0.25">
      <c r="B14" s="153" t="str">
        <f>IF(Calculation!A20=0,"",Calculation!A20+ROW(B14)/10000)</f>
        <v/>
      </c>
      <c r="C14" s="92" t="str">
        <f>IF($B14="","",SMALL($B$7:$B$56,ROWS($B$7:B14)))</f>
        <v/>
      </c>
      <c r="D14" s="15" t="str">
        <f>IF(C14&lt;&gt;"",IF(E14&gt;Settings!$D$8,"D",IF(E14&gt;Settings!$D$9,"Q","G"))," ")</f>
        <v xml:space="preserve"> </v>
      </c>
      <c r="E14" s="12" t="str">
        <f t="shared" si="51"/>
        <v xml:space="preserve"> </v>
      </c>
      <c r="F14" s="102" t="str">
        <f>IF(Calculation!A20=0,"",Calculation!K20)</f>
        <v/>
      </c>
      <c r="H14" s="92" t="str">
        <f t="shared" si="52"/>
        <v/>
      </c>
      <c r="I14" s="15" t="str">
        <f>IF(H14&lt;&gt;"",IF(J14&gt;Settings!$D$8,"D",IF(J14&gt;Settings!$D$9,"Q","G"))," ")</f>
        <v xml:space="preserve"> </v>
      </c>
      <c r="J14" s="91">
        <f>SUM(CI7:CI56)</f>
        <v>0</v>
      </c>
      <c r="L14" s="186"/>
      <c r="X14" s="148" t="str">
        <f t="shared" si="53"/>
        <v/>
      </c>
      <c r="Y14" s="148" t="str">
        <f>IF(X14="","",IF(Y13="","",$X14*Settings!$D$5-Y$6*Settings!$D$5))</f>
        <v/>
      </c>
      <c r="Z14" s="148" t="str">
        <f>IF(Y14="","",IF(Z13="","",$X14*Settings!$D$5-Z$6*Settings!$D$5))</f>
        <v/>
      </c>
      <c r="AA14" s="148" t="str">
        <f>IF(Z14="","",IF(AA13="","",$X14*Settings!$D$5-AA$6*Settings!$D$5))</f>
        <v/>
      </c>
      <c r="AB14" s="148" t="str">
        <f>IF(AA14="","",IF(AB13="","",$X14*Settings!$D$5-AB$6*Settings!$D$5))</f>
        <v/>
      </c>
      <c r="AC14" s="148" t="str">
        <f>IF(AB14="","",IF(AC13="","",$X14*Settings!$D$5-AC$6*Settings!$D$5))</f>
        <v/>
      </c>
      <c r="AD14" s="148" t="str">
        <f>IF(AC14="","",IF(AD13="","",$X14*Settings!$D$5-AD$6*Settings!$D$5))</f>
        <v/>
      </c>
      <c r="AE14" s="148" t="str">
        <f>IF(AD14="","",IF(AE13="","",$X14*Settings!$D$5-AE$6*Settings!$D$5))</f>
        <v/>
      </c>
      <c r="AF14" s="148" t="str">
        <f>IF(AE14="","",IF(AF13="","",$X14*Settings!$D$5-AF$6*Settings!$D$5))</f>
        <v/>
      </c>
      <c r="AG14" s="148" t="str">
        <f>IF(AF14="","",IF(AG13="","",$X14*Settings!$D$5-AG$6*Settings!$D$5))</f>
        <v/>
      </c>
      <c r="AH14" s="148" t="str">
        <f>IF(AG14="","",IF(AH13="","",$X14*Settings!$D$5-AH$6*Settings!$D$5))</f>
        <v/>
      </c>
      <c r="AI14" s="148" t="str">
        <f>IF(AH14="","",IF(AI13="","",$X14*Settings!$D$5-AI$6*Settings!$D$5))</f>
        <v/>
      </c>
      <c r="AJ14" s="148" t="str">
        <f>IF(AI14="","",IF(AJ13="","",$X14*Settings!$D$5-AJ$6*Settings!$D$5))</f>
        <v/>
      </c>
      <c r="AK14" s="148" t="str">
        <f>IF(AJ14="","",IF(AK13="","",$X14*Settings!$D$5-AK$6*Settings!$D$5))</f>
        <v/>
      </c>
      <c r="AL14" s="148" t="str">
        <f>IF(AK14="","",IF(AL13="","",$X14*Settings!$D$5-AL$6*Settings!$D$5))</f>
        <v/>
      </c>
      <c r="AM14" s="148" t="str">
        <f>IF(AL14="","",IF(AM13="","",$X14*Settings!$D$5-AM$6*Settings!$D$5))</f>
        <v/>
      </c>
      <c r="AN14" s="148" t="str">
        <f>IF(AM14="","",IF(AN13="","",$X14*Settings!$D$5-AN$6*Settings!$D$5))</f>
        <v/>
      </c>
      <c r="AO14" s="148" t="str">
        <f>IF(AN14="","",IF(AO13="","",$X14*Settings!$D$5-AO$6*Settings!$D$5))</f>
        <v/>
      </c>
      <c r="AP14" s="148" t="str">
        <f>IF(AO14="","",IF(AP13="","",$X14*Settings!$D$5-AP$6*Settings!$D$5))</f>
        <v/>
      </c>
      <c r="AQ14" s="148" t="str">
        <f>IF(AP14="","",IF(AQ13="","",$X14*Settings!$D$5-AQ$6*Settings!$D$5))</f>
        <v/>
      </c>
      <c r="AR14" s="148" t="str">
        <f>IF(AQ14="","",IF(AR13="","",$X14*Settings!$D$5-AR$6*Settings!$D$5))</f>
        <v/>
      </c>
      <c r="AS14" s="148" t="str">
        <f>IF(AR14="","",IF(AS13="","",$X14*Settings!$D$5-AS$6*Settings!$D$5))</f>
        <v/>
      </c>
      <c r="AT14" s="148" t="str">
        <f>IF(AS14="","",IF(AT13="","",$X14*Settings!$D$5-AT$6*Settings!$D$5))</f>
        <v/>
      </c>
      <c r="AU14" s="148" t="str">
        <f>IF(AT14="","",IF(AU13="","",$X14*Settings!$D$5-AU$6*Settings!$D$5))</f>
        <v/>
      </c>
      <c r="AV14" s="148" t="str">
        <f>IF(AU14="","",IF(AV13="","",$X14*Settings!$D$5-AV$6*Settings!$D$5))</f>
        <v/>
      </c>
      <c r="AW14" s="148" t="str">
        <f>IF(AV14="","",IF(AW13="","",$X14*Settings!$D$5-AW$6*Settings!$D$5))</f>
        <v/>
      </c>
      <c r="AX14" s="148" t="str">
        <f>IF(AW14="","",IF(AX13="","",$X14*Settings!$D$5-AX$6*Settings!$D$5))</f>
        <v/>
      </c>
      <c r="AY14" s="148" t="str">
        <f>IF(AX14="","",IF(AY13="","",$X14*Settings!$D$5-AY$6*Settings!$D$5))</f>
        <v/>
      </c>
      <c r="AZ14" s="148" t="str">
        <f>IF(AY14="","",IF(AZ13="","",$X14*Settings!$D$5-AZ$6*Settings!$D$5))</f>
        <v/>
      </c>
      <c r="BA14" s="148" t="str">
        <f>IF(AZ14="","",IF(BA13="","",$X14*Settings!$D$5-BA$6*Settings!$D$5))</f>
        <v/>
      </c>
      <c r="BB14" s="148" t="str">
        <f>IF(BA14="","",IF(BB13="","",$X14*Settings!$D$5-BB$6*Settings!$D$5))</f>
        <v/>
      </c>
      <c r="BC14" s="148" t="str">
        <f>IF(BB14="","",IF(BC13="","",$X14*Settings!$D$5-BC$6*Settings!$D$5))</f>
        <v/>
      </c>
      <c r="BD14" s="148" t="str">
        <f>IF(BC14="","",IF(BD13="","",$X14*Settings!$D$5-BD$6*Settings!$D$5))</f>
        <v/>
      </c>
      <c r="BE14" s="148" t="str">
        <f>IF(BD14="","",IF(BE13="","",$X14*Settings!$D$5-BE$6*Settings!$D$5))</f>
        <v/>
      </c>
      <c r="BF14" s="148" t="str">
        <f>IF(BE14="","",IF(BF13="","",$X14*Settings!$D$5-BF$6*Settings!$D$5))</f>
        <v/>
      </c>
      <c r="BG14" s="148" t="str">
        <f>IF(BF14="","",IF(BG13="","",$X14*Settings!$D$5-BG$6*Settings!$D$5))</f>
        <v/>
      </c>
      <c r="BH14" s="148" t="str">
        <f>IF(BG14="","",IF(BH13="","",$X14*Settings!$D$5-BH$6*Settings!$D$5))</f>
        <v/>
      </c>
      <c r="BI14" s="148" t="str">
        <f>IF(BH14="","",IF(BI13="","",$X14*Settings!$D$5-BI$6*Settings!$D$5))</f>
        <v/>
      </c>
      <c r="BJ14" s="148" t="str">
        <f>IF(BI14="","",IF(BJ13="","",$X14*Settings!$D$5-BJ$6*Settings!$D$5))</f>
        <v/>
      </c>
      <c r="BK14" s="148" t="str">
        <f>IF(BJ14="","",IF(BK13="","",$X14*Settings!$D$5-BK$6*Settings!$D$5))</f>
        <v/>
      </c>
      <c r="BL14" s="148" t="str">
        <f>IF(BK14="","",IF(BL13="","",$X14*Settings!$D$5-BL$6*Settings!$D$5))</f>
        <v/>
      </c>
      <c r="BM14" s="148" t="str">
        <f>IF(BL14="","",IF(BM13="","",$X14*Settings!$D$5-BM$6*Settings!$D$5))</f>
        <v/>
      </c>
      <c r="BN14" s="148" t="str">
        <f>IF(BM14="","",IF(BN13="","",$X14*Settings!$D$5-BN$6*Settings!$D$5))</f>
        <v/>
      </c>
      <c r="BO14" s="148" t="str">
        <f>IF(BN14="","",IF(BO13="","",$X14*Settings!$D$5-BO$6*Settings!$D$5))</f>
        <v/>
      </c>
      <c r="BP14" s="148" t="str">
        <f>IF(BO14="","",IF(BP13="","",$X14*Settings!$D$5-BP$6*Settings!$D$5))</f>
        <v/>
      </c>
      <c r="BQ14" s="148" t="str">
        <f>IF(BP14="","",IF(BQ13="","",$X14*Settings!$D$5-BQ$6*Settings!$D$5))</f>
        <v/>
      </c>
      <c r="BR14" s="148" t="str">
        <f>IF(BQ14="","",IF(BR13="","",$X14*Settings!$D$5-BR$6*Settings!$D$5))</f>
        <v/>
      </c>
      <c r="BS14" s="148" t="str">
        <f>IF(BR14="","",IF(BS13="","",$X14*Settings!$D$5-BS$6*Settings!$D$5))</f>
        <v/>
      </c>
      <c r="BT14" s="148" t="str">
        <f>IF(BS14="","",IF(BT13="","",$X14*Settings!$D$5-BT$6*Settings!$D$5))</f>
        <v/>
      </c>
      <c r="BU14" s="148" t="str">
        <f>IF(BT14="","",IF(BU13="","",$X14*Settings!$D$5-BU$6*Settings!$D$5))</f>
        <v/>
      </c>
      <c r="BV14" s="148" t="str">
        <f>IF(BU14="","",IF(BV13="","",$X14*Settings!$D$5-BV$6*Settings!$D$5))</f>
        <v/>
      </c>
      <c r="BX14" s="144">
        <v>8</v>
      </c>
      <c r="BY14" s="145">
        <v>0.90466226555873486</v>
      </c>
      <c r="CA14" s="148" t="str">
        <f t="shared" si="54"/>
        <v/>
      </c>
      <c r="CB14" s="149" t="str">
        <f t="shared" si="1"/>
        <v/>
      </c>
      <c r="CC14" s="149" t="str">
        <f t="shared" si="2"/>
        <v/>
      </c>
      <c r="CD14" s="149" t="str">
        <f t="shared" si="3"/>
        <v/>
      </c>
      <c r="CE14" s="149" t="str">
        <f t="shared" si="4"/>
        <v/>
      </c>
      <c r="CF14" s="149" t="str">
        <f t="shared" si="5"/>
        <v/>
      </c>
      <c r="CG14" s="149" t="str">
        <f t="shared" si="6"/>
        <v/>
      </c>
      <c r="CH14" s="149" t="str">
        <f t="shared" si="7"/>
        <v/>
      </c>
      <c r="CI14" s="149" t="str">
        <f t="shared" si="8"/>
        <v/>
      </c>
      <c r="CJ14" s="149" t="str">
        <f t="shared" si="9"/>
        <v/>
      </c>
      <c r="CK14" s="149" t="str">
        <f t="shared" si="10"/>
        <v/>
      </c>
      <c r="CL14" s="149" t="str">
        <f t="shared" si="11"/>
        <v/>
      </c>
      <c r="CM14" s="149" t="str">
        <f t="shared" si="12"/>
        <v/>
      </c>
      <c r="CN14" s="149" t="str">
        <f t="shared" si="13"/>
        <v/>
      </c>
      <c r="CO14" s="149" t="str">
        <f t="shared" si="14"/>
        <v/>
      </c>
      <c r="CP14" s="149" t="str">
        <f t="shared" si="15"/>
        <v/>
      </c>
      <c r="CQ14" s="149" t="str">
        <f t="shared" si="16"/>
        <v/>
      </c>
      <c r="CR14" s="149" t="str">
        <f t="shared" si="17"/>
        <v/>
      </c>
      <c r="CS14" s="149" t="str">
        <f t="shared" si="18"/>
        <v/>
      </c>
      <c r="CT14" s="149" t="str">
        <f t="shared" si="19"/>
        <v/>
      </c>
      <c r="CU14" s="149" t="str">
        <f t="shared" si="20"/>
        <v/>
      </c>
      <c r="CV14" s="149" t="str">
        <f t="shared" si="21"/>
        <v/>
      </c>
      <c r="CW14" s="149" t="str">
        <f t="shared" si="22"/>
        <v/>
      </c>
      <c r="CX14" s="149" t="str">
        <f t="shared" si="23"/>
        <v/>
      </c>
      <c r="CY14" s="149" t="str">
        <f t="shared" si="24"/>
        <v/>
      </c>
      <c r="CZ14" s="149" t="str">
        <f t="shared" si="25"/>
        <v/>
      </c>
      <c r="DA14" s="149" t="str">
        <f t="shared" si="26"/>
        <v/>
      </c>
      <c r="DB14" s="149" t="str">
        <f t="shared" si="27"/>
        <v/>
      </c>
      <c r="DC14" s="149" t="str">
        <f t="shared" si="28"/>
        <v/>
      </c>
      <c r="DD14" s="149" t="str">
        <f t="shared" si="29"/>
        <v/>
      </c>
      <c r="DE14" s="149" t="str">
        <f t="shared" si="30"/>
        <v/>
      </c>
      <c r="DF14" s="149" t="str">
        <f t="shared" si="31"/>
        <v/>
      </c>
      <c r="DG14" s="149" t="str">
        <f t="shared" si="32"/>
        <v/>
      </c>
      <c r="DH14" s="149" t="str">
        <f t="shared" si="33"/>
        <v/>
      </c>
      <c r="DI14" s="149" t="str">
        <f t="shared" si="34"/>
        <v/>
      </c>
      <c r="DJ14" s="149" t="str">
        <f t="shared" si="35"/>
        <v/>
      </c>
      <c r="DK14" s="149" t="str">
        <f t="shared" si="36"/>
        <v/>
      </c>
      <c r="DL14" s="149" t="str">
        <f t="shared" si="37"/>
        <v/>
      </c>
      <c r="DM14" s="149" t="str">
        <f t="shared" si="38"/>
        <v/>
      </c>
      <c r="DN14" s="149" t="str">
        <f t="shared" si="39"/>
        <v/>
      </c>
      <c r="DO14" s="149" t="str">
        <f t="shared" si="40"/>
        <v/>
      </c>
      <c r="DP14" s="149" t="str">
        <f t="shared" si="41"/>
        <v/>
      </c>
      <c r="DQ14" s="149" t="str">
        <f t="shared" si="42"/>
        <v/>
      </c>
      <c r="DR14" s="149" t="str">
        <f t="shared" si="43"/>
        <v/>
      </c>
      <c r="DS14" s="149" t="str">
        <f t="shared" si="44"/>
        <v/>
      </c>
      <c r="DT14" s="149" t="str">
        <f t="shared" si="45"/>
        <v/>
      </c>
      <c r="DU14" s="149" t="str">
        <f t="shared" si="46"/>
        <v/>
      </c>
      <c r="DV14" s="149" t="str">
        <f t="shared" si="47"/>
        <v/>
      </c>
      <c r="DW14" s="149" t="str">
        <f t="shared" si="48"/>
        <v/>
      </c>
      <c r="DX14" s="149" t="str">
        <f t="shared" si="49"/>
        <v/>
      </c>
      <c r="DY14" s="149" t="str">
        <f t="shared" si="50"/>
        <v/>
      </c>
    </row>
    <row r="15" spans="2:129" x14ac:dyDescent="0.25">
      <c r="B15" s="153" t="str">
        <f>IF(Calculation!A21=0,"",Calculation!A21+ROW(B15)/10000)</f>
        <v/>
      </c>
      <c r="C15" s="92" t="str">
        <f>IF($B15="","",SMALL($B$7:$B$56,ROWS($B$7:B15)))</f>
        <v/>
      </c>
      <c r="D15" s="15" t="str">
        <f>IF(C15&lt;&gt;"",IF(E15&gt;Settings!$D$8,"D",IF(E15&gt;Settings!$D$9,"Q","G"))," ")</f>
        <v xml:space="preserve"> </v>
      </c>
      <c r="E15" s="12" t="str">
        <f t="shared" si="51"/>
        <v xml:space="preserve"> </v>
      </c>
      <c r="F15" s="102" t="str">
        <f>IF(Calculation!A21=0,"",Calculation!K21)</f>
        <v/>
      </c>
      <c r="H15" s="92" t="str">
        <f t="shared" si="52"/>
        <v/>
      </c>
      <c r="I15" s="15" t="str">
        <f>IF(H15&lt;&gt;"",IF(J15&gt;Settings!$D$8,"D",IF(J15&gt;Settings!$D$9,"Q","G"))," ")</f>
        <v xml:space="preserve"> </v>
      </c>
      <c r="J15" s="91">
        <f>SUM(CJ7:CJ56)</f>
        <v>0</v>
      </c>
      <c r="L15" s="186"/>
      <c r="X15" s="148" t="str">
        <f t="shared" si="53"/>
        <v/>
      </c>
      <c r="Y15" s="148" t="str">
        <f>IF(X15="","",IF(Y14="","",$X15*Settings!$D$5-Y$6*Settings!$D$5))</f>
        <v/>
      </c>
      <c r="Z15" s="148" t="str">
        <f>IF(Y15="","",IF(Z14="","",$X15*Settings!$D$5-Z$6*Settings!$D$5))</f>
        <v/>
      </c>
      <c r="AA15" s="148" t="str">
        <f>IF(Z15="","",IF(AA14="","",$X15*Settings!$D$5-AA$6*Settings!$D$5))</f>
        <v/>
      </c>
      <c r="AB15" s="148" t="str">
        <f>IF(AA15="","",IF(AB14="","",$X15*Settings!$D$5-AB$6*Settings!$D$5))</f>
        <v/>
      </c>
      <c r="AC15" s="148" t="str">
        <f>IF(AB15="","",IF(AC14="","",$X15*Settings!$D$5-AC$6*Settings!$D$5))</f>
        <v/>
      </c>
      <c r="AD15" s="148" t="str">
        <f>IF(AC15="","",IF(AD14="","",$X15*Settings!$D$5-AD$6*Settings!$D$5))</f>
        <v/>
      </c>
      <c r="AE15" s="148" t="str">
        <f>IF(AD15="","",IF(AE14="","",$X15*Settings!$D$5-AE$6*Settings!$D$5))</f>
        <v/>
      </c>
      <c r="AF15" s="148" t="str">
        <f>IF(AE15="","",IF(AF14="","",$X15*Settings!$D$5-AF$6*Settings!$D$5))</f>
        <v/>
      </c>
      <c r="AG15" s="148" t="str">
        <f>IF(AF15="","",IF(AG14="","",$X15*Settings!$D$5-AG$6*Settings!$D$5))</f>
        <v/>
      </c>
      <c r="AH15" s="148" t="str">
        <f>IF(AG15="","",IF(AH14="","",$X15*Settings!$D$5-AH$6*Settings!$D$5))</f>
        <v/>
      </c>
      <c r="AI15" s="148" t="str">
        <f>IF(AH15="","",IF(AI14="","",$X15*Settings!$D$5-AI$6*Settings!$D$5))</f>
        <v/>
      </c>
      <c r="AJ15" s="148" t="str">
        <f>IF(AI15="","",IF(AJ14="","",$X15*Settings!$D$5-AJ$6*Settings!$D$5))</f>
        <v/>
      </c>
      <c r="AK15" s="148" t="str">
        <f>IF(AJ15="","",IF(AK14="","",$X15*Settings!$D$5-AK$6*Settings!$D$5))</f>
        <v/>
      </c>
      <c r="AL15" s="148" t="str">
        <f>IF(AK15="","",IF(AL14="","",$X15*Settings!$D$5-AL$6*Settings!$D$5))</f>
        <v/>
      </c>
      <c r="AM15" s="148" t="str">
        <f>IF(AL15="","",IF(AM14="","",$X15*Settings!$D$5-AM$6*Settings!$D$5))</f>
        <v/>
      </c>
      <c r="AN15" s="148" t="str">
        <f>IF(AM15="","",IF(AN14="","",$X15*Settings!$D$5-AN$6*Settings!$D$5))</f>
        <v/>
      </c>
      <c r="AO15" s="148" t="str">
        <f>IF(AN15="","",IF(AO14="","",$X15*Settings!$D$5-AO$6*Settings!$D$5))</f>
        <v/>
      </c>
      <c r="AP15" s="148" t="str">
        <f>IF(AO15="","",IF(AP14="","",$X15*Settings!$D$5-AP$6*Settings!$D$5))</f>
        <v/>
      </c>
      <c r="AQ15" s="148" t="str">
        <f>IF(AP15="","",IF(AQ14="","",$X15*Settings!$D$5-AQ$6*Settings!$D$5))</f>
        <v/>
      </c>
      <c r="AR15" s="148" t="str">
        <f>IF(AQ15="","",IF(AR14="","",$X15*Settings!$D$5-AR$6*Settings!$D$5))</f>
        <v/>
      </c>
      <c r="AS15" s="148" t="str">
        <f>IF(AR15="","",IF(AS14="","",$X15*Settings!$D$5-AS$6*Settings!$D$5))</f>
        <v/>
      </c>
      <c r="AT15" s="148" t="str">
        <f>IF(AS15="","",IF(AT14="","",$X15*Settings!$D$5-AT$6*Settings!$D$5))</f>
        <v/>
      </c>
      <c r="AU15" s="148" t="str">
        <f>IF(AT15="","",IF(AU14="","",$X15*Settings!$D$5-AU$6*Settings!$D$5))</f>
        <v/>
      </c>
      <c r="AV15" s="148" t="str">
        <f>IF(AU15="","",IF(AV14="","",$X15*Settings!$D$5-AV$6*Settings!$D$5))</f>
        <v/>
      </c>
      <c r="AW15" s="148" t="str">
        <f>IF(AV15="","",IF(AW14="","",$X15*Settings!$D$5-AW$6*Settings!$D$5))</f>
        <v/>
      </c>
      <c r="AX15" s="148" t="str">
        <f>IF(AW15="","",IF(AX14="","",$X15*Settings!$D$5-AX$6*Settings!$D$5))</f>
        <v/>
      </c>
      <c r="AY15" s="148" t="str">
        <f>IF(AX15="","",IF(AY14="","",$X15*Settings!$D$5-AY$6*Settings!$D$5))</f>
        <v/>
      </c>
      <c r="AZ15" s="148" t="str">
        <f>IF(AY15="","",IF(AZ14="","",$X15*Settings!$D$5-AZ$6*Settings!$D$5))</f>
        <v/>
      </c>
      <c r="BA15" s="148" t="str">
        <f>IF(AZ15="","",IF(BA14="","",$X15*Settings!$D$5-BA$6*Settings!$D$5))</f>
        <v/>
      </c>
      <c r="BB15" s="148" t="str">
        <f>IF(BA15="","",IF(BB14="","",$X15*Settings!$D$5-BB$6*Settings!$D$5))</f>
        <v/>
      </c>
      <c r="BC15" s="148" t="str">
        <f>IF(BB15="","",IF(BC14="","",$X15*Settings!$D$5-BC$6*Settings!$D$5))</f>
        <v/>
      </c>
      <c r="BD15" s="148" t="str">
        <f>IF(BC15="","",IF(BD14="","",$X15*Settings!$D$5-BD$6*Settings!$D$5))</f>
        <v/>
      </c>
      <c r="BE15" s="148" t="str">
        <f>IF(BD15="","",IF(BE14="","",$X15*Settings!$D$5-BE$6*Settings!$D$5))</f>
        <v/>
      </c>
      <c r="BF15" s="148" t="str">
        <f>IF(BE15="","",IF(BF14="","",$X15*Settings!$D$5-BF$6*Settings!$D$5))</f>
        <v/>
      </c>
      <c r="BG15" s="148" t="str">
        <f>IF(BF15="","",IF(BG14="","",$X15*Settings!$D$5-BG$6*Settings!$D$5))</f>
        <v/>
      </c>
      <c r="BH15" s="148" t="str">
        <f>IF(BG15="","",IF(BH14="","",$X15*Settings!$D$5-BH$6*Settings!$D$5))</f>
        <v/>
      </c>
      <c r="BI15" s="148" t="str">
        <f>IF(BH15="","",IF(BI14="","",$X15*Settings!$D$5-BI$6*Settings!$D$5))</f>
        <v/>
      </c>
      <c r="BJ15" s="148" t="str">
        <f>IF(BI15="","",IF(BJ14="","",$X15*Settings!$D$5-BJ$6*Settings!$D$5))</f>
        <v/>
      </c>
      <c r="BK15" s="148" t="str">
        <f>IF(BJ15="","",IF(BK14="","",$X15*Settings!$D$5-BK$6*Settings!$D$5))</f>
        <v/>
      </c>
      <c r="BL15" s="148" t="str">
        <f>IF(BK15="","",IF(BL14="","",$X15*Settings!$D$5-BL$6*Settings!$D$5))</f>
        <v/>
      </c>
      <c r="BM15" s="148" t="str">
        <f>IF(BL15="","",IF(BM14="","",$X15*Settings!$D$5-BM$6*Settings!$D$5))</f>
        <v/>
      </c>
      <c r="BN15" s="148" t="str">
        <f>IF(BM15="","",IF(BN14="","",$X15*Settings!$D$5-BN$6*Settings!$D$5))</f>
        <v/>
      </c>
      <c r="BO15" s="148" t="str">
        <f>IF(BN15="","",IF(BO14="","",$X15*Settings!$D$5-BO$6*Settings!$D$5))</f>
        <v/>
      </c>
      <c r="BP15" s="148" t="str">
        <f>IF(BO15="","",IF(BP14="","",$X15*Settings!$D$5-BP$6*Settings!$D$5))</f>
        <v/>
      </c>
      <c r="BQ15" s="148" t="str">
        <f>IF(BP15="","",IF(BQ14="","",$X15*Settings!$D$5-BQ$6*Settings!$D$5))</f>
        <v/>
      </c>
      <c r="BR15" s="148" t="str">
        <f>IF(BQ15="","",IF(BR14="","",$X15*Settings!$D$5-BR$6*Settings!$D$5))</f>
        <v/>
      </c>
      <c r="BS15" s="148" t="str">
        <f>IF(BR15="","",IF(BS14="","",$X15*Settings!$D$5-BS$6*Settings!$D$5))</f>
        <v/>
      </c>
      <c r="BT15" s="148" t="str">
        <f>IF(BS15="","",IF(BT14="","",$X15*Settings!$D$5-BT$6*Settings!$D$5))</f>
        <v/>
      </c>
      <c r="BU15" s="148" t="str">
        <f>IF(BT15="","",IF(BU14="","",$X15*Settings!$D$5-BU$6*Settings!$D$5))</f>
        <v/>
      </c>
      <c r="BV15" s="148" t="str">
        <f>IF(BU15="","",IF(BV14="","",$X15*Settings!$D$5-BV$6*Settings!$D$5))</f>
        <v/>
      </c>
      <c r="BX15" s="144">
        <v>9</v>
      </c>
      <c r="BY15" s="145">
        <v>0.87957338807419139</v>
      </c>
      <c r="CA15" s="148" t="str">
        <f t="shared" si="54"/>
        <v/>
      </c>
      <c r="CB15" s="149" t="str">
        <f t="shared" si="1"/>
        <v/>
      </c>
      <c r="CC15" s="149" t="str">
        <f t="shared" si="2"/>
        <v/>
      </c>
      <c r="CD15" s="149" t="str">
        <f t="shared" si="3"/>
        <v/>
      </c>
      <c r="CE15" s="149" t="str">
        <f t="shared" si="4"/>
        <v/>
      </c>
      <c r="CF15" s="149" t="str">
        <f t="shared" si="5"/>
        <v/>
      </c>
      <c r="CG15" s="149" t="str">
        <f t="shared" si="6"/>
        <v/>
      </c>
      <c r="CH15" s="149" t="str">
        <f t="shared" si="7"/>
        <v/>
      </c>
      <c r="CI15" s="149" t="str">
        <f t="shared" si="8"/>
        <v/>
      </c>
      <c r="CJ15" s="149" t="str">
        <f t="shared" si="9"/>
        <v/>
      </c>
      <c r="CK15" s="149" t="str">
        <f t="shared" si="10"/>
        <v/>
      </c>
      <c r="CL15" s="149" t="str">
        <f t="shared" si="11"/>
        <v/>
      </c>
      <c r="CM15" s="149" t="str">
        <f t="shared" si="12"/>
        <v/>
      </c>
      <c r="CN15" s="149" t="str">
        <f t="shared" si="13"/>
        <v/>
      </c>
      <c r="CO15" s="149" t="str">
        <f t="shared" si="14"/>
        <v/>
      </c>
      <c r="CP15" s="149" t="str">
        <f t="shared" si="15"/>
        <v/>
      </c>
      <c r="CQ15" s="149" t="str">
        <f t="shared" si="16"/>
        <v/>
      </c>
      <c r="CR15" s="149" t="str">
        <f t="shared" si="17"/>
        <v/>
      </c>
      <c r="CS15" s="149" t="str">
        <f t="shared" si="18"/>
        <v/>
      </c>
      <c r="CT15" s="149" t="str">
        <f t="shared" si="19"/>
        <v/>
      </c>
      <c r="CU15" s="149" t="str">
        <f t="shared" si="20"/>
        <v/>
      </c>
      <c r="CV15" s="149" t="str">
        <f t="shared" si="21"/>
        <v/>
      </c>
      <c r="CW15" s="149" t="str">
        <f t="shared" si="22"/>
        <v/>
      </c>
      <c r="CX15" s="149" t="str">
        <f t="shared" si="23"/>
        <v/>
      </c>
      <c r="CY15" s="149" t="str">
        <f t="shared" si="24"/>
        <v/>
      </c>
      <c r="CZ15" s="149" t="str">
        <f t="shared" si="25"/>
        <v/>
      </c>
      <c r="DA15" s="149" t="str">
        <f t="shared" si="26"/>
        <v/>
      </c>
      <c r="DB15" s="149" t="str">
        <f t="shared" si="27"/>
        <v/>
      </c>
      <c r="DC15" s="149" t="str">
        <f t="shared" si="28"/>
        <v/>
      </c>
      <c r="DD15" s="149" t="str">
        <f t="shared" si="29"/>
        <v/>
      </c>
      <c r="DE15" s="149" t="str">
        <f t="shared" si="30"/>
        <v/>
      </c>
      <c r="DF15" s="149" t="str">
        <f t="shared" si="31"/>
        <v/>
      </c>
      <c r="DG15" s="149" t="str">
        <f t="shared" si="32"/>
        <v/>
      </c>
      <c r="DH15" s="149" t="str">
        <f t="shared" si="33"/>
        <v/>
      </c>
      <c r="DI15" s="149" t="str">
        <f t="shared" si="34"/>
        <v/>
      </c>
      <c r="DJ15" s="149" t="str">
        <f t="shared" si="35"/>
        <v/>
      </c>
      <c r="DK15" s="149" t="str">
        <f t="shared" si="36"/>
        <v/>
      </c>
      <c r="DL15" s="149" t="str">
        <f t="shared" si="37"/>
        <v/>
      </c>
      <c r="DM15" s="149" t="str">
        <f t="shared" si="38"/>
        <v/>
      </c>
      <c r="DN15" s="149" t="str">
        <f t="shared" si="39"/>
        <v/>
      </c>
      <c r="DO15" s="149" t="str">
        <f t="shared" si="40"/>
        <v/>
      </c>
      <c r="DP15" s="149" t="str">
        <f t="shared" si="41"/>
        <v/>
      </c>
      <c r="DQ15" s="149" t="str">
        <f t="shared" si="42"/>
        <v/>
      </c>
      <c r="DR15" s="149" t="str">
        <f t="shared" si="43"/>
        <v/>
      </c>
      <c r="DS15" s="149" t="str">
        <f t="shared" si="44"/>
        <v/>
      </c>
      <c r="DT15" s="149" t="str">
        <f t="shared" si="45"/>
        <v/>
      </c>
      <c r="DU15" s="149" t="str">
        <f t="shared" si="46"/>
        <v/>
      </c>
      <c r="DV15" s="149" t="str">
        <f t="shared" si="47"/>
        <v/>
      </c>
      <c r="DW15" s="149" t="str">
        <f t="shared" si="48"/>
        <v/>
      </c>
      <c r="DX15" s="149" t="str">
        <f t="shared" si="49"/>
        <v/>
      </c>
      <c r="DY15" s="149" t="str">
        <f t="shared" si="50"/>
        <v/>
      </c>
    </row>
    <row r="16" spans="2:129" x14ac:dyDescent="0.25">
      <c r="B16" s="153" t="str">
        <f>IF(Calculation!A22=0,"",Calculation!A22+ROW(B16)/10000)</f>
        <v/>
      </c>
      <c r="C16" s="92" t="str">
        <f>IF($B16="","",SMALL($B$7:$B$56,ROWS($B$7:B16)))</f>
        <v/>
      </c>
      <c r="D16" s="15" t="str">
        <f>IF(C16&lt;&gt;"",IF(E16&gt;Settings!$D$8,"D",IF(E16&gt;Settings!$D$9,"Q","G"))," ")</f>
        <v xml:space="preserve"> </v>
      </c>
      <c r="E16" s="12" t="str">
        <f t="shared" si="51"/>
        <v xml:space="preserve"> </v>
      </c>
      <c r="F16" s="102" t="str">
        <f>IF(Calculation!A22=0,"",Calculation!K22)</f>
        <v/>
      </c>
      <c r="H16" s="92" t="str">
        <f t="shared" si="52"/>
        <v/>
      </c>
      <c r="I16" s="15" t="str">
        <f>IF(H16&lt;&gt;"",IF(J16&gt;Settings!$D$8,"D",IF(J16&gt;Settings!$D$9,"Q","G"))," ")</f>
        <v xml:space="preserve"> </v>
      </c>
      <c r="J16" s="91">
        <f>SUM(CK7:CK56)</f>
        <v>0</v>
      </c>
      <c r="L16" s="186"/>
      <c r="X16" s="148" t="str">
        <f t="shared" si="53"/>
        <v/>
      </c>
      <c r="Y16" s="148" t="str">
        <f>IF(X16="","",IF(Y15="","",$X16*Settings!$D$5-Y$6*Settings!$D$5))</f>
        <v/>
      </c>
      <c r="Z16" s="148" t="str">
        <f>IF(Y16="","",IF(Z15="","",$X16*Settings!$D$5-Z$6*Settings!$D$5))</f>
        <v/>
      </c>
      <c r="AA16" s="148" t="str">
        <f>IF(Z16="","",IF(AA15="","",$X16*Settings!$D$5-AA$6*Settings!$D$5))</f>
        <v/>
      </c>
      <c r="AB16" s="148" t="str">
        <f>IF(AA16="","",IF(AB15="","",$X16*Settings!$D$5-AB$6*Settings!$D$5))</f>
        <v/>
      </c>
      <c r="AC16" s="148" t="str">
        <f>IF(AB16="","",IF(AC15="","",$X16*Settings!$D$5-AC$6*Settings!$D$5))</f>
        <v/>
      </c>
      <c r="AD16" s="148" t="str">
        <f>IF(AC16="","",IF(AD15="","",$X16*Settings!$D$5-AD$6*Settings!$D$5))</f>
        <v/>
      </c>
      <c r="AE16" s="148" t="str">
        <f>IF(AD16="","",IF(AE15="","",$X16*Settings!$D$5-AE$6*Settings!$D$5))</f>
        <v/>
      </c>
      <c r="AF16" s="148" t="str">
        <f>IF(AE16="","",IF(AF15="","",$X16*Settings!$D$5-AF$6*Settings!$D$5))</f>
        <v/>
      </c>
      <c r="AG16" s="148" t="str">
        <f>IF(AF16="","",IF(AG15="","",$X16*Settings!$D$5-AG$6*Settings!$D$5))</f>
        <v/>
      </c>
      <c r="AH16" s="148" t="str">
        <f>IF(AG16="","",IF(AH15="","",$X16*Settings!$D$5-AH$6*Settings!$D$5))</f>
        <v/>
      </c>
      <c r="AI16" s="148" t="str">
        <f>IF(AH16="","",IF(AI15="","",$X16*Settings!$D$5-AI$6*Settings!$D$5))</f>
        <v/>
      </c>
      <c r="AJ16" s="148" t="str">
        <f>IF(AI16="","",IF(AJ15="","",$X16*Settings!$D$5-AJ$6*Settings!$D$5))</f>
        <v/>
      </c>
      <c r="AK16" s="148" t="str">
        <f>IF(AJ16="","",IF(AK15="","",$X16*Settings!$D$5-AK$6*Settings!$D$5))</f>
        <v/>
      </c>
      <c r="AL16" s="148" t="str">
        <f>IF(AK16="","",IF(AL15="","",$X16*Settings!$D$5-AL$6*Settings!$D$5))</f>
        <v/>
      </c>
      <c r="AM16" s="148" t="str">
        <f>IF(AL16="","",IF(AM15="","",$X16*Settings!$D$5-AM$6*Settings!$D$5))</f>
        <v/>
      </c>
      <c r="AN16" s="148" t="str">
        <f>IF(AM16="","",IF(AN15="","",$X16*Settings!$D$5-AN$6*Settings!$D$5))</f>
        <v/>
      </c>
      <c r="AO16" s="148" t="str">
        <f>IF(AN16="","",IF(AO15="","",$X16*Settings!$D$5-AO$6*Settings!$D$5))</f>
        <v/>
      </c>
      <c r="AP16" s="148" t="str">
        <f>IF(AO16="","",IF(AP15="","",$X16*Settings!$D$5-AP$6*Settings!$D$5))</f>
        <v/>
      </c>
      <c r="AQ16" s="148" t="str">
        <f>IF(AP16="","",IF(AQ15="","",$X16*Settings!$D$5-AQ$6*Settings!$D$5))</f>
        <v/>
      </c>
      <c r="AR16" s="148" t="str">
        <f>IF(AQ16="","",IF(AR15="","",$X16*Settings!$D$5-AR$6*Settings!$D$5))</f>
        <v/>
      </c>
      <c r="AS16" s="148" t="str">
        <f>IF(AR16="","",IF(AS15="","",$X16*Settings!$D$5-AS$6*Settings!$D$5))</f>
        <v/>
      </c>
      <c r="AT16" s="148" t="str">
        <f>IF(AS16="","",IF(AT15="","",$X16*Settings!$D$5-AT$6*Settings!$D$5))</f>
        <v/>
      </c>
      <c r="AU16" s="148" t="str">
        <f>IF(AT16="","",IF(AU15="","",$X16*Settings!$D$5-AU$6*Settings!$D$5))</f>
        <v/>
      </c>
      <c r="AV16" s="148" t="str">
        <f>IF(AU16="","",IF(AV15="","",$X16*Settings!$D$5-AV$6*Settings!$D$5))</f>
        <v/>
      </c>
      <c r="AW16" s="148" t="str">
        <f>IF(AV16="","",IF(AW15="","",$X16*Settings!$D$5-AW$6*Settings!$D$5))</f>
        <v/>
      </c>
      <c r="AX16" s="148" t="str">
        <f>IF(AW16="","",IF(AX15="","",$X16*Settings!$D$5-AX$6*Settings!$D$5))</f>
        <v/>
      </c>
      <c r="AY16" s="148" t="str">
        <f>IF(AX16="","",IF(AY15="","",$X16*Settings!$D$5-AY$6*Settings!$D$5))</f>
        <v/>
      </c>
      <c r="AZ16" s="148" t="str">
        <f>IF(AY16="","",IF(AZ15="","",$X16*Settings!$D$5-AZ$6*Settings!$D$5))</f>
        <v/>
      </c>
      <c r="BA16" s="148" t="str">
        <f>IF(AZ16="","",IF(BA15="","",$X16*Settings!$D$5-BA$6*Settings!$D$5))</f>
        <v/>
      </c>
      <c r="BB16" s="148" t="str">
        <f>IF(BA16="","",IF(BB15="","",$X16*Settings!$D$5-BB$6*Settings!$D$5))</f>
        <v/>
      </c>
      <c r="BC16" s="148" t="str">
        <f>IF(BB16="","",IF(BC15="","",$X16*Settings!$D$5-BC$6*Settings!$D$5))</f>
        <v/>
      </c>
      <c r="BD16" s="148" t="str">
        <f>IF(BC16="","",IF(BD15="","",$X16*Settings!$D$5-BD$6*Settings!$D$5))</f>
        <v/>
      </c>
      <c r="BE16" s="148" t="str">
        <f>IF(BD16="","",IF(BE15="","",$X16*Settings!$D$5-BE$6*Settings!$D$5))</f>
        <v/>
      </c>
      <c r="BF16" s="148" t="str">
        <f>IF(BE16="","",IF(BF15="","",$X16*Settings!$D$5-BF$6*Settings!$D$5))</f>
        <v/>
      </c>
      <c r="BG16" s="148" t="str">
        <f>IF(BF16="","",IF(BG15="","",$X16*Settings!$D$5-BG$6*Settings!$D$5))</f>
        <v/>
      </c>
      <c r="BH16" s="148" t="str">
        <f>IF(BG16="","",IF(BH15="","",$X16*Settings!$D$5-BH$6*Settings!$D$5))</f>
        <v/>
      </c>
      <c r="BI16" s="148" t="str">
        <f>IF(BH16="","",IF(BI15="","",$X16*Settings!$D$5-BI$6*Settings!$D$5))</f>
        <v/>
      </c>
      <c r="BJ16" s="148" t="str">
        <f>IF(BI16="","",IF(BJ15="","",$X16*Settings!$D$5-BJ$6*Settings!$D$5))</f>
        <v/>
      </c>
      <c r="BK16" s="148" t="str">
        <f>IF(BJ16="","",IF(BK15="","",$X16*Settings!$D$5-BK$6*Settings!$D$5))</f>
        <v/>
      </c>
      <c r="BL16" s="148" t="str">
        <f>IF(BK16="","",IF(BL15="","",$X16*Settings!$D$5-BL$6*Settings!$D$5))</f>
        <v/>
      </c>
      <c r="BM16" s="148" t="str">
        <f>IF(BL16="","",IF(BM15="","",$X16*Settings!$D$5-BM$6*Settings!$D$5))</f>
        <v/>
      </c>
      <c r="BN16" s="148" t="str">
        <f>IF(BM16="","",IF(BN15="","",$X16*Settings!$D$5-BN$6*Settings!$D$5))</f>
        <v/>
      </c>
      <c r="BO16" s="148" t="str">
        <f>IF(BN16="","",IF(BO15="","",$X16*Settings!$D$5-BO$6*Settings!$D$5))</f>
        <v/>
      </c>
      <c r="BP16" s="148" t="str">
        <f>IF(BO16="","",IF(BP15="","",$X16*Settings!$D$5-BP$6*Settings!$D$5))</f>
        <v/>
      </c>
      <c r="BQ16" s="148" t="str">
        <f>IF(BP16="","",IF(BQ15="","",$X16*Settings!$D$5-BQ$6*Settings!$D$5))</f>
        <v/>
      </c>
      <c r="BR16" s="148" t="str">
        <f>IF(BQ16="","",IF(BR15="","",$X16*Settings!$D$5-BR$6*Settings!$D$5))</f>
        <v/>
      </c>
      <c r="BS16" s="148" t="str">
        <f>IF(BR16="","",IF(BS15="","",$X16*Settings!$D$5-BS$6*Settings!$D$5))</f>
        <v/>
      </c>
      <c r="BT16" s="148" t="str">
        <f>IF(BS16="","",IF(BT15="","",$X16*Settings!$D$5-BT$6*Settings!$D$5))</f>
        <v/>
      </c>
      <c r="BU16" s="148" t="str">
        <f>IF(BT16="","",IF(BU15="","",$X16*Settings!$D$5-BU$6*Settings!$D$5))</f>
        <v/>
      </c>
      <c r="BV16" s="148" t="str">
        <f>IF(BU16="","",IF(BV15="","",$X16*Settings!$D$5-BV$6*Settings!$D$5))</f>
        <v/>
      </c>
      <c r="BX16" s="144">
        <v>10</v>
      </c>
      <c r="BY16" s="145">
        <v>0.85090038523471323</v>
      </c>
      <c r="CA16" s="148" t="str">
        <f t="shared" si="54"/>
        <v/>
      </c>
      <c r="CB16" s="149" t="str">
        <f t="shared" si="1"/>
        <v/>
      </c>
      <c r="CC16" s="149" t="str">
        <f t="shared" si="2"/>
        <v/>
      </c>
      <c r="CD16" s="149" t="str">
        <f t="shared" si="3"/>
        <v/>
      </c>
      <c r="CE16" s="149" t="str">
        <f t="shared" si="4"/>
        <v/>
      </c>
      <c r="CF16" s="149" t="str">
        <f t="shared" si="5"/>
        <v/>
      </c>
      <c r="CG16" s="149" t="str">
        <f t="shared" si="6"/>
        <v/>
      </c>
      <c r="CH16" s="149" t="str">
        <f t="shared" si="7"/>
        <v/>
      </c>
      <c r="CI16" s="149" t="str">
        <f t="shared" si="8"/>
        <v/>
      </c>
      <c r="CJ16" s="149" t="str">
        <f t="shared" si="9"/>
        <v/>
      </c>
      <c r="CK16" s="149" t="str">
        <f t="shared" si="10"/>
        <v/>
      </c>
      <c r="CL16" s="149" t="str">
        <f t="shared" si="11"/>
        <v/>
      </c>
      <c r="CM16" s="149" t="str">
        <f t="shared" si="12"/>
        <v/>
      </c>
      <c r="CN16" s="149" t="str">
        <f t="shared" si="13"/>
        <v/>
      </c>
      <c r="CO16" s="149" t="str">
        <f t="shared" si="14"/>
        <v/>
      </c>
      <c r="CP16" s="149" t="str">
        <f t="shared" si="15"/>
        <v/>
      </c>
      <c r="CQ16" s="149" t="str">
        <f t="shared" si="16"/>
        <v/>
      </c>
      <c r="CR16" s="149" t="str">
        <f t="shared" si="17"/>
        <v/>
      </c>
      <c r="CS16" s="149" t="str">
        <f t="shared" si="18"/>
        <v/>
      </c>
      <c r="CT16" s="149" t="str">
        <f t="shared" si="19"/>
        <v/>
      </c>
      <c r="CU16" s="149" t="str">
        <f t="shared" si="20"/>
        <v/>
      </c>
      <c r="CV16" s="149" t="str">
        <f t="shared" si="21"/>
        <v/>
      </c>
      <c r="CW16" s="149" t="str">
        <f t="shared" si="22"/>
        <v/>
      </c>
      <c r="CX16" s="149" t="str">
        <f t="shared" si="23"/>
        <v/>
      </c>
      <c r="CY16" s="149" t="str">
        <f t="shared" si="24"/>
        <v/>
      </c>
      <c r="CZ16" s="149" t="str">
        <f t="shared" si="25"/>
        <v/>
      </c>
      <c r="DA16" s="149" t="str">
        <f t="shared" si="26"/>
        <v/>
      </c>
      <c r="DB16" s="149" t="str">
        <f t="shared" si="27"/>
        <v/>
      </c>
      <c r="DC16" s="149" t="str">
        <f t="shared" si="28"/>
        <v/>
      </c>
      <c r="DD16" s="149" t="str">
        <f t="shared" si="29"/>
        <v/>
      </c>
      <c r="DE16" s="149" t="str">
        <f t="shared" si="30"/>
        <v/>
      </c>
      <c r="DF16" s="149" t="str">
        <f t="shared" si="31"/>
        <v/>
      </c>
      <c r="DG16" s="149" t="str">
        <f t="shared" si="32"/>
        <v/>
      </c>
      <c r="DH16" s="149" t="str">
        <f t="shared" si="33"/>
        <v/>
      </c>
      <c r="DI16" s="149" t="str">
        <f t="shared" si="34"/>
        <v/>
      </c>
      <c r="DJ16" s="149" t="str">
        <f t="shared" si="35"/>
        <v/>
      </c>
      <c r="DK16" s="149" t="str">
        <f t="shared" si="36"/>
        <v/>
      </c>
      <c r="DL16" s="149" t="str">
        <f t="shared" si="37"/>
        <v/>
      </c>
      <c r="DM16" s="149" t="str">
        <f t="shared" si="38"/>
        <v/>
      </c>
      <c r="DN16" s="149" t="str">
        <f t="shared" si="39"/>
        <v/>
      </c>
      <c r="DO16" s="149" t="str">
        <f t="shared" si="40"/>
        <v/>
      </c>
      <c r="DP16" s="149" t="str">
        <f t="shared" si="41"/>
        <v/>
      </c>
      <c r="DQ16" s="149" t="str">
        <f t="shared" si="42"/>
        <v/>
      </c>
      <c r="DR16" s="149" t="str">
        <f t="shared" si="43"/>
        <v/>
      </c>
      <c r="DS16" s="149" t="str">
        <f t="shared" si="44"/>
        <v/>
      </c>
      <c r="DT16" s="149" t="str">
        <f t="shared" si="45"/>
        <v/>
      </c>
      <c r="DU16" s="149" t="str">
        <f t="shared" si="46"/>
        <v/>
      </c>
      <c r="DV16" s="149" t="str">
        <f t="shared" si="47"/>
        <v/>
      </c>
      <c r="DW16" s="149" t="str">
        <f t="shared" si="48"/>
        <v/>
      </c>
      <c r="DX16" s="149" t="str">
        <f t="shared" si="49"/>
        <v/>
      </c>
      <c r="DY16" s="149" t="str">
        <f t="shared" si="50"/>
        <v/>
      </c>
    </row>
    <row r="17" spans="2:129" x14ac:dyDescent="0.25">
      <c r="B17" s="153" t="str">
        <f>IF(Calculation!A23=0,"",Calculation!A23+ROW(B17)/10000)</f>
        <v/>
      </c>
      <c r="C17" s="92" t="str">
        <f>IF($B17="","",SMALL($B$7:$B$56,ROWS($B$7:B17)))</f>
        <v/>
      </c>
      <c r="D17" s="15" t="str">
        <f>IF(C17&lt;&gt;"",IF(E17&gt;Settings!$D$8,"D",IF(E17&gt;Settings!$D$9,"Q","G"))," ")</f>
        <v xml:space="preserve"> </v>
      </c>
      <c r="E17" s="12" t="str">
        <f t="shared" si="51"/>
        <v xml:space="preserve"> </v>
      </c>
      <c r="F17" s="102" t="str">
        <f>IF(Calculation!A23=0,"",Calculation!K23)</f>
        <v/>
      </c>
      <c r="H17" s="92" t="str">
        <f t="shared" si="52"/>
        <v/>
      </c>
      <c r="I17" s="15" t="str">
        <f>IF(H17&lt;&gt;"",IF(J17&gt;Settings!$D$8,"D",IF(J17&gt;Settings!$D$9,"Q","G"))," ")</f>
        <v xml:space="preserve"> </v>
      </c>
      <c r="J17" s="91">
        <f>SUM(CL7:CL56)</f>
        <v>0</v>
      </c>
      <c r="L17" s="187"/>
      <c r="X17" s="148" t="str">
        <f t="shared" si="53"/>
        <v/>
      </c>
      <c r="Y17" s="148" t="str">
        <f>IF(X17="","",IF(Y16="","",$X17*Settings!$D$5-Y$6*Settings!$D$5))</f>
        <v/>
      </c>
      <c r="Z17" s="148" t="str">
        <f>IF(Y17="","",IF(Z16="","",$X17*Settings!$D$5-Z$6*Settings!$D$5))</f>
        <v/>
      </c>
      <c r="AA17" s="148" t="str">
        <f>IF(Z17="","",IF(AA16="","",$X17*Settings!$D$5-AA$6*Settings!$D$5))</f>
        <v/>
      </c>
      <c r="AB17" s="148" t="str">
        <f>IF(AA17="","",IF(AB16="","",$X17*Settings!$D$5-AB$6*Settings!$D$5))</f>
        <v/>
      </c>
      <c r="AC17" s="148" t="str">
        <f>IF(AB17="","",IF(AC16="","",$X17*Settings!$D$5-AC$6*Settings!$D$5))</f>
        <v/>
      </c>
      <c r="AD17" s="148" t="str">
        <f>IF(AC17="","",IF(AD16="","",$X17*Settings!$D$5-AD$6*Settings!$D$5))</f>
        <v/>
      </c>
      <c r="AE17" s="148" t="str">
        <f>IF(AD17="","",IF(AE16="","",$X17*Settings!$D$5-AE$6*Settings!$D$5))</f>
        <v/>
      </c>
      <c r="AF17" s="148" t="str">
        <f>IF(AE17="","",IF(AF16="","",$X17*Settings!$D$5-AF$6*Settings!$D$5))</f>
        <v/>
      </c>
      <c r="AG17" s="148" t="str">
        <f>IF(AF17="","",IF(AG16="","",$X17*Settings!$D$5-AG$6*Settings!$D$5))</f>
        <v/>
      </c>
      <c r="AH17" s="148" t="str">
        <f>IF(AG17="","",IF(AH16="","",$X17*Settings!$D$5-AH$6*Settings!$D$5))</f>
        <v/>
      </c>
      <c r="AI17" s="148" t="str">
        <f>IF(AH17="","",IF(AI16="","",$X17*Settings!$D$5-AI$6*Settings!$D$5))</f>
        <v/>
      </c>
      <c r="AJ17" s="148" t="str">
        <f>IF(AI17="","",IF(AJ16="","",$X17*Settings!$D$5-AJ$6*Settings!$D$5))</f>
        <v/>
      </c>
      <c r="AK17" s="148" t="str">
        <f>IF(AJ17="","",IF(AK16="","",$X17*Settings!$D$5-AK$6*Settings!$D$5))</f>
        <v/>
      </c>
      <c r="AL17" s="148" t="str">
        <f>IF(AK17="","",IF(AL16="","",$X17*Settings!$D$5-AL$6*Settings!$D$5))</f>
        <v/>
      </c>
      <c r="AM17" s="148" t="str">
        <f>IF(AL17="","",IF(AM16="","",$X17*Settings!$D$5-AM$6*Settings!$D$5))</f>
        <v/>
      </c>
      <c r="AN17" s="148" t="str">
        <f>IF(AM17="","",IF(AN16="","",$X17*Settings!$D$5-AN$6*Settings!$D$5))</f>
        <v/>
      </c>
      <c r="AO17" s="148" t="str">
        <f>IF(AN17="","",IF(AO16="","",$X17*Settings!$D$5-AO$6*Settings!$D$5))</f>
        <v/>
      </c>
      <c r="AP17" s="148" t="str">
        <f>IF(AO17="","",IF(AP16="","",$X17*Settings!$D$5-AP$6*Settings!$D$5))</f>
        <v/>
      </c>
      <c r="AQ17" s="148" t="str">
        <f>IF(AP17="","",IF(AQ16="","",$X17*Settings!$D$5-AQ$6*Settings!$D$5))</f>
        <v/>
      </c>
      <c r="AR17" s="148" t="str">
        <f>IF(AQ17="","",IF(AR16="","",$X17*Settings!$D$5-AR$6*Settings!$D$5))</f>
        <v/>
      </c>
      <c r="AS17" s="148" t="str">
        <f>IF(AR17="","",IF(AS16="","",$X17*Settings!$D$5-AS$6*Settings!$D$5))</f>
        <v/>
      </c>
      <c r="AT17" s="148" t="str">
        <f>IF(AS17="","",IF(AT16="","",$X17*Settings!$D$5-AT$6*Settings!$D$5))</f>
        <v/>
      </c>
      <c r="AU17" s="148" t="str">
        <f>IF(AT17="","",IF(AU16="","",$X17*Settings!$D$5-AU$6*Settings!$D$5))</f>
        <v/>
      </c>
      <c r="AV17" s="148" t="str">
        <f>IF(AU17="","",IF(AV16="","",$X17*Settings!$D$5-AV$6*Settings!$D$5))</f>
        <v/>
      </c>
      <c r="AW17" s="148" t="str">
        <f>IF(AV17="","",IF(AW16="","",$X17*Settings!$D$5-AW$6*Settings!$D$5))</f>
        <v/>
      </c>
      <c r="AX17" s="148" t="str">
        <f>IF(AW17="","",IF(AX16="","",$X17*Settings!$D$5-AX$6*Settings!$D$5))</f>
        <v/>
      </c>
      <c r="AY17" s="148" t="str">
        <f>IF(AX17="","",IF(AY16="","",$X17*Settings!$D$5-AY$6*Settings!$D$5))</f>
        <v/>
      </c>
      <c r="AZ17" s="148" t="str">
        <f>IF(AY17="","",IF(AZ16="","",$X17*Settings!$D$5-AZ$6*Settings!$D$5))</f>
        <v/>
      </c>
      <c r="BA17" s="148" t="str">
        <f>IF(AZ17="","",IF(BA16="","",$X17*Settings!$D$5-BA$6*Settings!$D$5))</f>
        <v/>
      </c>
      <c r="BB17" s="148" t="str">
        <f>IF(BA17="","",IF(BB16="","",$X17*Settings!$D$5-BB$6*Settings!$D$5))</f>
        <v/>
      </c>
      <c r="BC17" s="148" t="str">
        <f>IF(BB17="","",IF(BC16="","",$X17*Settings!$D$5-BC$6*Settings!$D$5))</f>
        <v/>
      </c>
      <c r="BD17" s="148" t="str">
        <f>IF(BC17="","",IF(BD16="","",$X17*Settings!$D$5-BD$6*Settings!$D$5))</f>
        <v/>
      </c>
      <c r="BE17" s="148" t="str">
        <f>IF(BD17="","",IF(BE16="","",$X17*Settings!$D$5-BE$6*Settings!$D$5))</f>
        <v/>
      </c>
      <c r="BF17" s="148" t="str">
        <f>IF(BE17="","",IF(BF16="","",$X17*Settings!$D$5-BF$6*Settings!$D$5))</f>
        <v/>
      </c>
      <c r="BG17" s="148" t="str">
        <f>IF(BF17="","",IF(BG16="","",$X17*Settings!$D$5-BG$6*Settings!$D$5))</f>
        <v/>
      </c>
      <c r="BH17" s="148" t="str">
        <f>IF(BG17="","",IF(BH16="","",$X17*Settings!$D$5-BH$6*Settings!$D$5))</f>
        <v/>
      </c>
      <c r="BI17" s="148" t="str">
        <f>IF(BH17="","",IF(BI16="","",$X17*Settings!$D$5-BI$6*Settings!$D$5))</f>
        <v/>
      </c>
      <c r="BJ17" s="148" t="str">
        <f>IF(BI17="","",IF(BJ16="","",$X17*Settings!$D$5-BJ$6*Settings!$D$5))</f>
        <v/>
      </c>
      <c r="BK17" s="148" t="str">
        <f>IF(BJ17="","",IF(BK16="","",$X17*Settings!$D$5-BK$6*Settings!$D$5))</f>
        <v/>
      </c>
      <c r="BL17" s="148" t="str">
        <f>IF(BK17="","",IF(BL16="","",$X17*Settings!$D$5-BL$6*Settings!$D$5))</f>
        <v/>
      </c>
      <c r="BM17" s="148" t="str">
        <f>IF(BL17="","",IF(BM16="","",$X17*Settings!$D$5-BM$6*Settings!$D$5))</f>
        <v/>
      </c>
      <c r="BN17" s="148" t="str">
        <f>IF(BM17="","",IF(BN16="","",$X17*Settings!$D$5-BN$6*Settings!$D$5))</f>
        <v/>
      </c>
      <c r="BO17" s="148" t="str">
        <f>IF(BN17="","",IF(BO16="","",$X17*Settings!$D$5-BO$6*Settings!$D$5))</f>
        <v/>
      </c>
      <c r="BP17" s="148" t="str">
        <f>IF(BO17="","",IF(BP16="","",$X17*Settings!$D$5-BP$6*Settings!$D$5))</f>
        <v/>
      </c>
      <c r="BQ17" s="148" t="str">
        <f>IF(BP17="","",IF(BQ16="","",$X17*Settings!$D$5-BQ$6*Settings!$D$5))</f>
        <v/>
      </c>
      <c r="BR17" s="148" t="str">
        <f>IF(BQ17="","",IF(BR16="","",$X17*Settings!$D$5-BR$6*Settings!$D$5))</f>
        <v/>
      </c>
      <c r="BS17" s="148" t="str">
        <f>IF(BR17="","",IF(BS16="","",$X17*Settings!$D$5-BS$6*Settings!$D$5))</f>
        <v/>
      </c>
      <c r="BT17" s="148" t="str">
        <f>IF(BS17="","",IF(BT16="","",$X17*Settings!$D$5-BT$6*Settings!$D$5))</f>
        <v/>
      </c>
      <c r="BU17" s="148" t="str">
        <f>IF(BT17="","",IF(BU16="","",$X17*Settings!$D$5-BU$6*Settings!$D$5))</f>
        <v/>
      </c>
      <c r="BV17" s="148" t="str">
        <f>IF(BU17="","",IF(BV16="","",$X17*Settings!$D$5-BV$6*Settings!$D$5))</f>
        <v/>
      </c>
      <c r="BX17" s="144">
        <v>11</v>
      </c>
      <c r="BY17" s="145">
        <v>0.81936008211128708</v>
      </c>
      <c r="CA17" s="148" t="str">
        <f t="shared" si="54"/>
        <v/>
      </c>
      <c r="CB17" s="149" t="str">
        <f t="shared" si="1"/>
        <v/>
      </c>
      <c r="CC17" s="149" t="str">
        <f t="shared" si="2"/>
        <v/>
      </c>
      <c r="CD17" s="149" t="str">
        <f t="shared" si="3"/>
        <v/>
      </c>
      <c r="CE17" s="149" t="str">
        <f t="shared" si="4"/>
        <v/>
      </c>
      <c r="CF17" s="149" t="str">
        <f t="shared" si="5"/>
        <v/>
      </c>
      <c r="CG17" s="149" t="str">
        <f t="shared" si="6"/>
        <v/>
      </c>
      <c r="CH17" s="149" t="str">
        <f t="shared" si="7"/>
        <v/>
      </c>
      <c r="CI17" s="149" t="str">
        <f t="shared" si="8"/>
        <v/>
      </c>
      <c r="CJ17" s="149" t="str">
        <f t="shared" si="9"/>
        <v/>
      </c>
      <c r="CK17" s="149" t="str">
        <f t="shared" si="10"/>
        <v/>
      </c>
      <c r="CL17" s="149" t="str">
        <f t="shared" si="11"/>
        <v/>
      </c>
      <c r="CM17" s="149" t="str">
        <f t="shared" si="12"/>
        <v/>
      </c>
      <c r="CN17" s="149" t="str">
        <f t="shared" si="13"/>
        <v/>
      </c>
      <c r="CO17" s="149" t="str">
        <f t="shared" si="14"/>
        <v/>
      </c>
      <c r="CP17" s="149" t="str">
        <f t="shared" si="15"/>
        <v/>
      </c>
      <c r="CQ17" s="149" t="str">
        <f t="shared" si="16"/>
        <v/>
      </c>
      <c r="CR17" s="149" t="str">
        <f t="shared" si="17"/>
        <v/>
      </c>
      <c r="CS17" s="149" t="str">
        <f t="shared" si="18"/>
        <v/>
      </c>
      <c r="CT17" s="149" t="str">
        <f t="shared" si="19"/>
        <v/>
      </c>
      <c r="CU17" s="149" t="str">
        <f t="shared" si="20"/>
        <v/>
      </c>
      <c r="CV17" s="149" t="str">
        <f t="shared" si="21"/>
        <v/>
      </c>
      <c r="CW17" s="149" t="str">
        <f t="shared" si="22"/>
        <v/>
      </c>
      <c r="CX17" s="149" t="str">
        <f t="shared" si="23"/>
        <v/>
      </c>
      <c r="CY17" s="149" t="str">
        <f t="shared" si="24"/>
        <v/>
      </c>
      <c r="CZ17" s="149" t="str">
        <f t="shared" si="25"/>
        <v/>
      </c>
      <c r="DA17" s="149" t="str">
        <f t="shared" si="26"/>
        <v/>
      </c>
      <c r="DB17" s="149" t="str">
        <f t="shared" si="27"/>
        <v/>
      </c>
      <c r="DC17" s="149" t="str">
        <f t="shared" si="28"/>
        <v/>
      </c>
      <c r="DD17" s="149" t="str">
        <f t="shared" si="29"/>
        <v/>
      </c>
      <c r="DE17" s="149" t="str">
        <f t="shared" si="30"/>
        <v/>
      </c>
      <c r="DF17" s="149" t="str">
        <f t="shared" si="31"/>
        <v/>
      </c>
      <c r="DG17" s="149" t="str">
        <f t="shared" si="32"/>
        <v/>
      </c>
      <c r="DH17" s="149" t="str">
        <f t="shared" si="33"/>
        <v/>
      </c>
      <c r="DI17" s="149" t="str">
        <f t="shared" si="34"/>
        <v/>
      </c>
      <c r="DJ17" s="149" t="str">
        <f t="shared" si="35"/>
        <v/>
      </c>
      <c r="DK17" s="149" t="str">
        <f t="shared" si="36"/>
        <v/>
      </c>
      <c r="DL17" s="149" t="str">
        <f t="shared" si="37"/>
        <v/>
      </c>
      <c r="DM17" s="149" t="str">
        <f t="shared" si="38"/>
        <v/>
      </c>
      <c r="DN17" s="149" t="str">
        <f t="shared" si="39"/>
        <v/>
      </c>
      <c r="DO17" s="149" t="str">
        <f t="shared" si="40"/>
        <v/>
      </c>
      <c r="DP17" s="149" t="str">
        <f t="shared" si="41"/>
        <v/>
      </c>
      <c r="DQ17" s="149" t="str">
        <f t="shared" si="42"/>
        <v/>
      </c>
      <c r="DR17" s="149" t="str">
        <f t="shared" si="43"/>
        <v/>
      </c>
      <c r="DS17" s="149" t="str">
        <f t="shared" si="44"/>
        <v/>
      </c>
      <c r="DT17" s="149" t="str">
        <f t="shared" si="45"/>
        <v/>
      </c>
      <c r="DU17" s="149" t="str">
        <f t="shared" si="46"/>
        <v/>
      </c>
      <c r="DV17" s="149" t="str">
        <f t="shared" si="47"/>
        <v/>
      </c>
      <c r="DW17" s="149" t="str">
        <f t="shared" si="48"/>
        <v/>
      </c>
      <c r="DX17" s="149" t="str">
        <f t="shared" si="49"/>
        <v/>
      </c>
      <c r="DY17" s="149" t="str">
        <f t="shared" si="50"/>
        <v/>
      </c>
    </row>
    <row r="18" spans="2:129" x14ac:dyDescent="0.25">
      <c r="B18" s="153" t="str">
        <f>IF(Calculation!A24=0,"",Calculation!A24+ROW(B18)/10000)</f>
        <v/>
      </c>
      <c r="C18" s="92" t="str">
        <f>IF($B18="","",SMALL($B$7:$B$56,ROWS($B$7:B18)))</f>
        <v/>
      </c>
      <c r="D18" s="15" t="str">
        <f>IF(C18&lt;&gt;"",IF(E18&gt;Settings!$D$8,"D",IF(E18&gt;Settings!$D$9,"Q","G"))," ")</f>
        <v xml:space="preserve"> </v>
      </c>
      <c r="E18" s="12" t="str">
        <f t="shared" si="51"/>
        <v xml:space="preserve"> </v>
      </c>
      <c r="F18" s="102" t="str">
        <f>IF(Calculation!A24=0,"",Calculation!K24)</f>
        <v/>
      </c>
      <c r="H18" s="92" t="str">
        <f t="shared" si="52"/>
        <v/>
      </c>
      <c r="I18" s="15" t="str">
        <f>IF(H18&lt;&gt;"",IF(J18&gt;Settings!$D$8,"D",IF(J18&gt;Settings!$D$9,"Q","G"))," ")</f>
        <v xml:space="preserve"> </v>
      </c>
      <c r="J18" s="91">
        <f>SUM(CM7:CM56)</f>
        <v>0</v>
      </c>
      <c r="X18" s="148" t="str">
        <f t="shared" si="53"/>
        <v/>
      </c>
      <c r="Y18" s="148" t="str">
        <f>IF(X18="","",IF(Y17="","",$X18*Settings!$D$5-Y$6*Settings!$D$5))</f>
        <v/>
      </c>
      <c r="Z18" s="148" t="str">
        <f>IF(Y18="","",IF(Z17="","",$X18*Settings!$D$5-Z$6*Settings!$D$5))</f>
        <v/>
      </c>
      <c r="AA18" s="148" t="str">
        <f>IF(Z18="","",IF(AA17="","",$X18*Settings!$D$5-AA$6*Settings!$D$5))</f>
        <v/>
      </c>
      <c r="AB18" s="148" t="str">
        <f>IF(AA18="","",IF(AB17="","",$X18*Settings!$D$5-AB$6*Settings!$D$5))</f>
        <v/>
      </c>
      <c r="AC18" s="148" t="str">
        <f>IF(AB18="","",IF(AC17="","",$X18*Settings!$D$5-AC$6*Settings!$D$5))</f>
        <v/>
      </c>
      <c r="AD18" s="148" t="str">
        <f>IF(AC18="","",IF(AD17="","",$X18*Settings!$D$5-AD$6*Settings!$D$5))</f>
        <v/>
      </c>
      <c r="AE18" s="148" t="str">
        <f>IF(AD18="","",IF(AE17="","",$X18*Settings!$D$5-AE$6*Settings!$D$5))</f>
        <v/>
      </c>
      <c r="AF18" s="148" t="str">
        <f>IF(AE18="","",IF(AF17="","",$X18*Settings!$D$5-AF$6*Settings!$D$5))</f>
        <v/>
      </c>
      <c r="AG18" s="148" t="str">
        <f>IF(AF18="","",IF(AG17="","",$X18*Settings!$D$5-AG$6*Settings!$D$5))</f>
        <v/>
      </c>
      <c r="AH18" s="148" t="str">
        <f>IF(AG18="","",IF(AH17="","",$X18*Settings!$D$5-AH$6*Settings!$D$5))</f>
        <v/>
      </c>
      <c r="AI18" s="148" t="str">
        <f>IF(AH18="","",IF(AI17="","",$X18*Settings!$D$5-AI$6*Settings!$D$5))</f>
        <v/>
      </c>
      <c r="AJ18" s="148" t="str">
        <f>IF(AI18="","",IF(AJ17="","",$X18*Settings!$D$5-AJ$6*Settings!$D$5))</f>
        <v/>
      </c>
      <c r="AK18" s="148" t="str">
        <f>IF(AJ18="","",IF(AK17="","",$X18*Settings!$D$5-AK$6*Settings!$D$5))</f>
        <v/>
      </c>
      <c r="AL18" s="148" t="str">
        <f>IF(AK18="","",IF(AL17="","",$X18*Settings!$D$5-AL$6*Settings!$D$5))</f>
        <v/>
      </c>
      <c r="AM18" s="148" t="str">
        <f>IF(AL18="","",IF(AM17="","",$X18*Settings!$D$5-AM$6*Settings!$D$5))</f>
        <v/>
      </c>
      <c r="AN18" s="148" t="str">
        <f>IF(AM18="","",IF(AN17="","",$X18*Settings!$D$5-AN$6*Settings!$D$5))</f>
        <v/>
      </c>
      <c r="AO18" s="148" t="str">
        <f>IF(AN18="","",IF(AO17="","",$X18*Settings!$D$5-AO$6*Settings!$D$5))</f>
        <v/>
      </c>
      <c r="AP18" s="148" t="str">
        <f>IF(AO18="","",IF(AP17="","",$X18*Settings!$D$5-AP$6*Settings!$D$5))</f>
        <v/>
      </c>
      <c r="AQ18" s="148" t="str">
        <f>IF(AP18="","",IF(AQ17="","",$X18*Settings!$D$5-AQ$6*Settings!$D$5))</f>
        <v/>
      </c>
      <c r="AR18" s="148" t="str">
        <f>IF(AQ18="","",IF(AR17="","",$X18*Settings!$D$5-AR$6*Settings!$D$5))</f>
        <v/>
      </c>
      <c r="AS18" s="148" t="str">
        <f>IF(AR18="","",IF(AS17="","",$X18*Settings!$D$5-AS$6*Settings!$D$5))</f>
        <v/>
      </c>
      <c r="AT18" s="148" t="str">
        <f>IF(AS18="","",IF(AT17="","",$X18*Settings!$D$5-AT$6*Settings!$D$5))</f>
        <v/>
      </c>
      <c r="AU18" s="148" t="str">
        <f>IF(AT18="","",IF(AU17="","",$X18*Settings!$D$5-AU$6*Settings!$D$5))</f>
        <v/>
      </c>
      <c r="AV18" s="148" t="str">
        <f>IF(AU18="","",IF(AV17="","",$X18*Settings!$D$5-AV$6*Settings!$D$5))</f>
        <v/>
      </c>
      <c r="AW18" s="148" t="str">
        <f>IF(AV18="","",IF(AW17="","",$X18*Settings!$D$5-AW$6*Settings!$D$5))</f>
        <v/>
      </c>
      <c r="AX18" s="148" t="str">
        <f>IF(AW18="","",IF(AX17="","",$X18*Settings!$D$5-AX$6*Settings!$D$5))</f>
        <v/>
      </c>
      <c r="AY18" s="148" t="str">
        <f>IF(AX18="","",IF(AY17="","",$X18*Settings!$D$5-AY$6*Settings!$D$5))</f>
        <v/>
      </c>
      <c r="AZ18" s="148" t="str">
        <f>IF(AY18="","",IF(AZ17="","",$X18*Settings!$D$5-AZ$6*Settings!$D$5))</f>
        <v/>
      </c>
      <c r="BA18" s="148" t="str">
        <f>IF(AZ18="","",IF(BA17="","",$X18*Settings!$D$5-BA$6*Settings!$D$5))</f>
        <v/>
      </c>
      <c r="BB18" s="148" t="str">
        <f>IF(BA18="","",IF(BB17="","",$X18*Settings!$D$5-BB$6*Settings!$D$5))</f>
        <v/>
      </c>
      <c r="BC18" s="148" t="str">
        <f>IF(BB18="","",IF(BC17="","",$X18*Settings!$D$5-BC$6*Settings!$D$5))</f>
        <v/>
      </c>
      <c r="BD18" s="148" t="str">
        <f>IF(BC18="","",IF(BD17="","",$X18*Settings!$D$5-BD$6*Settings!$D$5))</f>
        <v/>
      </c>
      <c r="BE18" s="148" t="str">
        <f>IF(BD18="","",IF(BE17="","",$X18*Settings!$D$5-BE$6*Settings!$D$5))</f>
        <v/>
      </c>
      <c r="BF18" s="148" t="str">
        <f>IF(BE18="","",IF(BF17="","",$X18*Settings!$D$5-BF$6*Settings!$D$5))</f>
        <v/>
      </c>
      <c r="BG18" s="148" t="str">
        <f>IF(BF18="","",IF(BG17="","",$X18*Settings!$D$5-BG$6*Settings!$D$5))</f>
        <v/>
      </c>
      <c r="BH18" s="148" t="str">
        <f>IF(BG18="","",IF(BH17="","",$X18*Settings!$D$5-BH$6*Settings!$D$5))</f>
        <v/>
      </c>
      <c r="BI18" s="148" t="str">
        <f>IF(BH18="","",IF(BI17="","",$X18*Settings!$D$5-BI$6*Settings!$D$5))</f>
        <v/>
      </c>
      <c r="BJ18" s="148" t="str">
        <f>IF(BI18="","",IF(BJ17="","",$X18*Settings!$D$5-BJ$6*Settings!$D$5))</f>
        <v/>
      </c>
      <c r="BK18" s="148" t="str">
        <f>IF(BJ18="","",IF(BK17="","",$X18*Settings!$D$5-BK$6*Settings!$D$5))</f>
        <v/>
      </c>
      <c r="BL18" s="148" t="str">
        <f>IF(BK18="","",IF(BL17="","",$X18*Settings!$D$5-BL$6*Settings!$D$5))</f>
        <v/>
      </c>
      <c r="BM18" s="148" t="str">
        <f>IF(BL18="","",IF(BM17="","",$X18*Settings!$D$5-BM$6*Settings!$D$5))</f>
        <v/>
      </c>
      <c r="BN18" s="148" t="str">
        <f>IF(BM18="","",IF(BN17="","",$X18*Settings!$D$5-BN$6*Settings!$D$5))</f>
        <v/>
      </c>
      <c r="BO18" s="148" t="str">
        <f>IF(BN18="","",IF(BO17="","",$X18*Settings!$D$5-BO$6*Settings!$D$5))</f>
        <v/>
      </c>
      <c r="BP18" s="148" t="str">
        <f>IF(BO18="","",IF(BP17="","",$X18*Settings!$D$5-BP$6*Settings!$D$5))</f>
        <v/>
      </c>
      <c r="BQ18" s="148" t="str">
        <f>IF(BP18="","",IF(BQ17="","",$X18*Settings!$D$5-BQ$6*Settings!$D$5))</f>
        <v/>
      </c>
      <c r="BR18" s="148" t="str">
        <f>IF(BQ18="","",IF(BR17="","",$X18*Settings!$D$5-BR$6*Settings!$D$5))</f>
        <v/>
      </c>
      <c r="BS18" s="148" t="str">
        <f>IF(BR18="","",IF(BS17="","",$X18*Settings!$D$5-BS$6*Settings!$D$5))</f>
        <v/>
      </c>
      <c r="BT18" s="148" t="str">
        <f>IF(BS18="","",IF(BT17="","",$X18*Settings!$D$5-BT$6*Settings!$D$5))</f>
        <v/>
      </c>
      <c r="BU18" s="148" t="str">
        <f>IF(BT18="","",IF(BU17="","",$X18*Settings!$D$5-BU$6*Settings!$D$5))</f>
        <v/>
      </c>
      <c r="BV18" s="148" t="str">
        <f>IF(BU18="","",IF(BV17="","",$X18*Settings!$D$5-BV$6*Settings!$D$5))</f>
        <v/>
      </c>
      <c r="BX18" s="144">
        <v>12</v>
      </c>
      <c r="BY18" s="145">
        <v>0.78566930377490019</v>
      </c>
      <c r="CA18" s="148" t="str">
        <f t="shared" si="54"/>
        <v/>
      </c>
      <c r="CB18" s="149" t="str">
        <f t="shared" si="1"/>
        <v/>
      </c>
      <c r="CC18" s="149" t="str">
        <f t="shared" si="2"/>
        <v/>
      </c>
      <c r="CD18" s="149" t="str">
        <f t="shared" si="3"/>
        <v/>
      </c>
      <c r="CE18" s="149" t="str">
        <f t="shared" si="4"/>
        <v/>
      </c>
      <c r="CF18" s="149" t="str">
        <f t="shared" si="5"/>
        <v/>
      </c>
      <c r="CG18" s="149" t="str">
        <f t="shared" si="6"/>
        <v/>
      </c>
      <c r="CH18" s="149" t="str">
        <f t="shared" si="7"/>
        <v/>
      </c>
      <c r="CI18" s="149" t="str">
        <f t="shared" si="8"/>
        <v/>
      </c>
      <c r="CJ18" s="149" t="str">
        <f t="shared" si="9"/>
        <v/>
      </c>
      <c r="CK18" s="149" t="str">
        <f t="shared" si="10"/>
        <v/>
      </c>
      <c r="CL18" s="149" t="str">
        <f t="shared" si="11"/>
        <v/>
      </c>
      <c r="CM18" s="149" t="str">
        <f t="shared" si="12"/>
        <v/>
      </c>
      <c r="CN18" s="149" t="str">
        <f t="shared" si="13"/>
        <v/>
      </c>
      <c r="CO18" s="149" t="str">
        <f t="shared" si="14"/>
        <v/>
      </c>
      <c r="CP18" s="149" t="str">
        <f t="shared" si="15"/>
        <v/>
      </c>
      <c r="CQ18" s="149" t="str">
        <f t="shared" si="16"/>
        <v/>
      </c>
      <c r="CR18" s="149" t="str">
        <f t="shared" si="17"/>
        <v/>
      </c>
      <c r="CS18" s="149" t="str">
        <f t="shared" si="18"/>
        <v/>
      </c>
      <c r="CT18" s="149" t="str">
        <f t="shared" si="19"/>
        <v/>
      </c>
      <c r="CU18" s="149" t="str">
        <f t="shared" si="20"/>
        <v/>
      </c>
      <c r="CV18" s="149" t="str">
        <f t="shared" si="21"/>
        <v/>
      </c>
      <c r="CW18" s="149" t="str">
        <f t="shared" si="22"/>
        <v/>
      </c>
      <c r="CX18" s="149" t="str">
        <f t="shared" si="23"/>
        <v/>
      </c>
      <c r="CY18" s="149" t="str">
        <f t="shared" si="24"/>
        <v/>
      </c>
      <c r="CZ18" s="149" t="str">
        <f t="shared" si="25"/>
        <v/>
      </c>
      <c r="DA18" s="149" t="str">
        <f t="shared" si="26"/>
        <v/>
      </c>
      <c r="DB18" s="149" t="str">
        <f t="shared" si="27"/>
        <v/>
      </c>
      <c r="DC18" s="149" t="str">
        <f t="shared" si="28"/>
        <v/>
      </c>
      <c r="DD18" s="149" t="str">
        <f t="shared" si="29"/>
        <v/>
      </c>
      <c r="DE18" s="149" t="str">
        <f t="shared" si="30"/>
        <v/>
      </c>
      <c r="DF18" s="149" t="str">
        <f t="shared" si="31"/>
        <v/>
      </c>
      <c r="DG18" s="149" t="str">
        <f t="shared" si="32"/>
        <v/>
      </c>
      <c r="DH18" s="149" t="str">
        <f t="shared" si="33"/>
        <v/>
      </c>
      <c r="DI18" s="149" t="str">
        <f t="shared" si="34"/>
        <v/>
      </c>
      <c r="DJ18" s="149" t="str">
        <f t="shared" si="35"/>
        <v/>
      </c>
      <c r="DK18" s="149" t="str">
        <f t="shared" si="36"/>
        <v/>
      </c>
      <c r="DL18" s="149" t="str">
        <f t="shared" si="37"/>
        <v/>
      </c>
      <c r="DM18" s="149" t="str">
        <f t="shared" si="38"/>
        <v/>
      </c>
      <c r="DN18" s="149" t="str">
        <f t="shared" si="39"/>
        <v/>
      </c>
      <c r="DO18" s="149" t="str">
        <f t="shared" si="40"/>
        <v/>
      </c>
      <c r="DP18" s="149" t="str">
        <f t="shared" si="41"/>
        <v/>
      </c>
      <c r="DQ18" s="149" t="str">
        <f t="shared" si="42"/>
        <v/>
      </c>
      <c r="DR18" s="149" t="str">
        <f t="shared" si="43"/>
        <v/>
      </c>
      <c r="DS18" s="149" t="str">
        <f t="shared" si="44"/>
        <v/>
      </c>
      <c r="DT18" s="149" t="str">
        <f t="shared" si="45"/>
        <v/>
      </c>
      <c r="DU18" s="149" t="str">
        <f t="shared" si="46"/>
        <v/>
      </c>
      <c r="DV18" s="149" t="str">
        <f t="shared" si="47"/>
        <v/>
      </c>
      <c r="DW18" s="149" t="str">
        <f t="shared" si="48"/>
        <v/>
      </c>
      <c r="DX18" s="149" t="str">
        <f t="shared" si="49"/>
        <v/>
      </c>
      <c r="DY18" s="149" t="str">
        <f t="shared" si="50"/>
        <v/>
      </c>
    </row>
    <row r="19" spans="2:129" x14ac:dyDescent="0.25">
      <c r="B19" s="153" t="str">
        <f>IF(Calculation!A25=0,"",Calculation!A25+ROW(B19)/10000)</f>
        <v/>
      </c>
      <c r="C19" s="92" t="str">
        <f>IF($B19="","",SMALL($B$7:$B$56,ROWS($B$7:B19)))</f>
        <v/>
      </c>
      <c r="D19" s="15" t="str">
        <f>IF(C19&lt;&gt;"",IF(E19&gt;Settings!$D$8,"D",IF(E19&gt;Settings!$D$9,"Q","G"))," ")</f>
        <v xml:space="preserve"> </v>
      </c>
      <c r="E19" s="12" t="str">
        <f t="shared" si="51"/>
        <v xml:space="preserve"> </v>
      </c>
      <c r="F19" s="102" t="str">
        <f>IF(Calculation!A25=0,"",Calculation!K25)</f>
        <v/>
      </c>
      <c r="H19" s="92" t="str">
        <f t="shared" si="52"/>
        <v/>
      </c>
      <c r="I19" s="15" t="str">
        <f>IF(H19&lt;&gt;"",IF(J19&gt;Settings!$D$8,"D",IF(J19&gt;Settings!$D$9,"Q","G"))," ")</f>
        <v xml:space="preserve"> </v>
      </c>
      <c r="J19" s="91">
        <f>SUM(CN7:CN56)</f>
        <v>0</v>
      </c>
      <c r="L19" s="185" t="str">
        <f>"Noise barrier material:
"&amp;Construction!$C$5&amp;" with "&amp;Construction!$C$8&amp;" and "&amp;Construction!$C$11&amp;"."</f>
        <v>Noise barrier material:
steel with aluminium and ---.</v>
      </c>
      <c r="X19" s="148" t="str">
        <f t="shared" si="53"/>
        <v/>
      </c>
      <c r="Y19" s="148" t="str">
        <f>IF(X19="","",IF(Y18="","",$X19*Settings!$D$5-Y$6*Settings!$D$5))</f>
        <v/>
      </c>
      <c r="Z19" s="148" t="str">
        <f>IF(Y19="","",IF(Z18="","",$X19*Settings!$D$5-Z$6*Settings!$D$5))</f>
        <v/>
      </c>
      <c r="AA19" s="148" t="str">
        <f>IF(Z19="","",IF(AA18="","",$X19*Settings!$D$5-AA$6*Settings!$D$5))</f>
        <v/>
      </c>
      <c r="AB19" s="148" t="str">
        <f>IF(AA19="","",IF(AB18="","",$X19*Settings!$D$5-AB$6*Settings!$D$5))</f>
        <v/>
      </c>
      <c r="AC19" s="148" t="str">
        <f>IF(AB19="","",IF(AC18="","",$X19*Settings!$D$5-AC$6*Settings!$D$5))</f>
        <v/>
      </c>
      <c r="AD19" s="148" t="str">
        <f>IF(AC19="","",IF(AD18="","",$X19*Settings!$D$5-AD$6*Settings!$D$5))</f>
        <v/>
      </c>
      <c r="AE19" s="148" t="str">
        <f>IF(AD19="","",IF(AE18="","",$X19*Settings!$D$5-AE$6*Settings!$D$5))</f>
        <v/>
      </c>
      <c r="AF19" s="148" t="str">
        <f>IF(AE19="","",IF(AF18="","",$X19*Settings!$D$5-AF$6*Settings!$D$5))</f>
        <v/>
      </c>
      <c r="AG19" s="148" t="str">
        <f>IF(AF19="","",IF(AG18="","",$X19*Settings!$D$5-AG$6*Settings!$D$5))</f>
        <v/>
      </c>
      <c r="AH19" s="148" t="str">
        <f>IF(AG19="","",IF(AH18="","",$X19*Settings!$D$5-AH$6*Settings!$D$5))</f>
        <v/>
      </c>
      <c r="AI19" s="148" t="str">
        <f>IF(AH19="","",IF(AI18="","",$X19*Settings!$D$5-AI$6*Settings!$D$5))</f>
        <v/>
      </c>
      <c r="AJ19" s="148" t="str">
        <f>IF(AI19="","",IF(AJ18="","",$X19*Settings!$D$5-AJ$6*Settings!$D$5))</f>
        <v/>
      </c>
      <c r="AK19" s="148" t="str">
        <f>IF(AJ19="","",IF(AK18="","",$X19*Settings!$D$5-AK$6*Settings!$D$5))</f>
        <v/>
      </c>
      <c r="AL19" s="148" t="str">
        <f>IF(AK19="","",IF(AL18="","",$X19*Settings!$D$5-AL$6*Settings!$D$5))</f>
        <v/>
      </c>
      <c r="AM19" s="148" t="str">
        <f>IF(AL19="","",IF(AM18="","",$X19*Settings!$D$5-AM$6*Settings!$D$5))</f>
        <v/>
      </c>
      <c r="AN19" s="148" t="str">
        <f>IF(AM19="","",IF(AN18="","",$X19*Settings!$D$5-AN$6*Settings!$D$5))</f>
        <v/>
      </c>
      <c r="AO19" s="148" t="str">
        <f>IF(AN19="","",IF(AO18="","",$X19*Settings!$D$5-AO$6*Settings!$D$5))</f>
        <v/>
      </c>
      <c r="AP19" s="148" t="str">
        <f>IF(AO19="","",IF(AP18="","",$X19*Settings!$D$5-AP$6*Settings!$D$5))</f>
        <v/>
      </c>
      <c r="AQ19" s="148" t="str">
        <f>IF(AP19="","",IF(AQ18="","",$X19*Settings!$D$5-AQ$6*Settings!$D$5))</f>
        <v/>
      </c>
      <c r="AR19" s="148" t="str">
        <f>IF(AQ19="","",IF(AR18="","",$X19*Settings!$D$5-AR$6*Settings!$D$5))</f>
        <v/>
      </c>
      <c r="AS19" s="148" t="str">
        <f>IF(AR19="","",IF(AS18="","",$X19*Settings!$D$5-AS$6*Settings!$D$5))</f>
        <v/>
      </c>
      <c r="AT19" s="148" t="str">
        <f>IF(AS19="","",IF(AT18="","",$X19*Settings!$D$5-AT$6*Settings!$D$5))</f>
        <v/>
      </c>
      <c r="AU19" s="148" t="str">
        <f>IF(AT19="","",IF(AU18="","",$X19*Settings!$D$5-AU$6*Settings!$D$5))</f>
        <v/>
      </c>
      <c r="AV19" s="148" t="str">
        <f>IF(AU19="","",IF(AV18="","",$X19*Settings!$D$5-AV$6*Settings!$D$5))</f>
        <v/>
      </c>
      <c r="AW19" s="148" t="str">
        <f>IF(AV19="","",IF(AW18="","",$X19*Settings!$D$5-AW$6*Settings!$D$5))</f>
        <v/>
      </c>
      <c r="AX19" s="148" t="str">
        <f>IF(AW19="","",IF(AX18="","",$X19*Settings!$D$5-AX$6*Settings!$D$5))</f>
        <v/>
      </c>
      <c r="AY19" s="148" t="str">
        <f>IF(AX19="","",IF(AY18="","",$X19*Settings!$D$5-AY$6*Settings!$D$5))</f>
        <v/>
      </c>
      <c r="AZ19" s="148" t="str">
        <f>IF(AY19="","",IF(AZ18="","",$X19*Settings!$D$5-AZ$6*Settings!$D$5))</f>
        <v/>
      </c>
      <c r="BA19" s="148" t="str">
        <f>IF(AZ19="","",IF(BA18="","",$X19*Settings!$D$5-BA$6*Settings!$D$5))</f>
        <v/>
      </c>
      <c r="BB19" s="148" t="str">
        <f>IF(BA19="","",IF(BB18="","",$X19*Settings!$D$5-BB$6*Settings!$D$5))</f>
        <v/>
      </c>
      <c r="BC19" s="148" t="str">
        <f>IF(BB19="","",IF(BC18="","",$X19*Settings!$D$5-BC$6*Settings!$D$5))</f>
        <v/>
      </c>
      <c r="BD19" s="148" t="str">
        <f>IF(BC19="","",IF(BD18="","",$X19*Settings!$D$5-BD$6*Settings!$D$5))</f>
        <v/>
      </c>
      <c r="BE19" s="148" t="str">
        <f>IF(BD19="","",IF(BE18="","",$X19*Settings!$D$5-BE$6*Settings!$D$5))</f>
        <v/>
      </c>
      <c r="BF19" s="148" t="str">
        <f>IF(BE19="","",IF(BF18="","",$X19*Settings!$D$5-BF$6*Settings!$D$5))</f>
        <v/>
      </c>
      <c r="BG19" s="148" t="str">
        <f>IF(BF19="","",IF(BG18="","",$X19*Settings!$D$5-BG$6*Settings!$D$5))</f>
        <v/>
      </c>
      <c r="BH19" s="148" t="str">
        <f>IF(BG19="","",IF(BH18="","",$X19*Settings!$D$5-BH$6*Settings!$D$5))</f>
        <v/>
      </c>
      <c r="BI19" s="148" t="str">
        <f>IF(BH19="","",IF(BI18="","",$X19*Settings!$D$5-BI$6*Settings!$D$5))</f>
        <v/>
      </c>
      <c r="BJ19" s="148" t="str">
        <f>IF(BI19="","",IF(BJ18="","",$X19*Settings!$D$5-BJ$6*Settings!$D$5))</f>
        <v/>
      </c>
      <c r="BK19" s="148" t="str">
        <f>IF(BJ19="","",IF(BK18="","",$X19*Settings!$D$5-BK$6*Settings!$D$5))</f>
        <v/>
      </c>
      <c r="BL19" s="148" t="str">
        <f>IF(BK19="","",IF(BL18="","",$X19*Settings!$D$5-BL$6*Settings!$D$5))</f>
        <v/>
      </c>
      <c r="BM19" s="148" t="str">
        <f>IF(BL19="","",IF(BM18="","",$X19*Settings!$D$5-BM$6*Settings!$D$5))</f>
        <v/>
      </c>
      <c r="BN19" s="148" t="str">
        <f>IF(BM19="","",IF(BN18="","",$X19*Settings!$D$5-BN$6*Settings!$D$5))</f>
        <v/>
      </c>
      <c r="BO19" s="148" t="str">
        <f>IF(BN19="","",IF(BO18="","",$X19*Settings!$D$5-BO$6*Settings!$D$5))</f>
        <v/>
      </c>
      <c r="BP19" s="148" t="str">
        <f>IF(BO19="","",IF(BP18="","",$X19*Settings!$D$5-BP$6*Settings!$D$5))</f>
        <v/>
      </c>
      <c r="BQ19" s="148" t="str">
        <f>IF(BP19="","",IF(BQ18="","",$X19*Settings!$D$5-BQ$6*Settings!$D$5))</f>
        <v/>
      </c>
      <c r="BR19" s="148" t="str">
        <f>IF(BQ19="","",IF(BR18="","",$X19*Settings!$D$5-BR$6*Settings!$D$5))</f>
        <v/>
      </c>
      <c r="BS19" s="148" t="str">
        <f>IF(BR19="","",IF(BS18="","",$X19*Settings!$D$5-BS$6*Settings!$D$5))</f>
        <v/>
      </c>
      <c r="BT19" s="148" t="str">
        <f>IF(BS19="","",IF(BT18="","",$X19*Settings!$D$5-BT$6*Settings!$D$5))</f>
        <v/>
      </c>
      <c r="BU19" s="148" t="str">
        <f>IF(BT19="","",IF(BU18="","",$X19*Settings!$D$5-BU$6*Settings!$D$5))</f>
        <v/>
      </c>
      <c r="BV19" s="148" t="str">
        <f>IF(BU19="","",IF(BV18="","",$X19*Settings!$D$5-BV$6*Settings!$D$5))</f>
        <v/>
      </c>
      <c r="BX19" s="144">
        <v>13</v>
      </c>
      <c r="BY19" s="145">
        <v>0.74839440008357849</v>
      </c>
      <c r="CA19" s="148" t="str">
        <f t="shared" si="54"/>
        <v/>
      </c>
      <c r="CB19" s="149" t="str">
        <f t="shared" si="1"/>
        <v/>
      </c>
      <c r="CC19" s="149" t="str">
        <f t="shared" si="2"/>
        <v/>
      </c>
      <c r="CD19" s="149" t="str">
        <f t="shared" si="3"/>
        <v/>
      </c>
      <c r="CE19" s="149" t="str">
        <f t="shared" si="4"/>
        <v/>
      </c>
      <c r="CF19" s="149" t="str">
        <f t="shared" si="5"/>
        <v/>
      </c>
      <c r="CG19" s="149" t="str">
        <f t="shared" si="6"/>
        <v/>
      </c>
      <c r="CH19" s="149" t="str">
        <f t="shared" si="7"/>
        <v/>
      </c>
      <c r="CI19" s="149" t="str">
        <f t="shared" si="8"/>
        <v/>
      </c>
      <c r="CJ19" s="149" t="str">
        <f t="shared" si="9"/>
        <v/>
      </c>
      <c r="CK19" s="149" t="str">
        <f t="shared" si="10"/>
        <v/>
      </c>
      <c r="CL19" s="149" t="str">
        <f t="shared" si="11"/>
        <v/>
      </c>
      <c r="CM19" s="149" t="str">
        <f t="shared" si="12"/>
        <v/>
      </c>
      <c r="CN19" s="149" t="str">
        <f t="shared" si="13"/>
        <v/>
      </c>
      <c r="CO19" s="149" t="str">
        <f t="shared" si="14"/>
        <v/>
      </c>
      <c r="CP19" s="149" t="str">
        <f t="shared" si="15"/>
        <v/>
      </c>
      <c r="CQ19" s="149" t="str">
        <f t="shared" si="16"/>
        <v/>
      </c>
      <c r="CR19" s="149" t="str">
        <f t="shared" si="17"/>
        <v/>
      </c>
      <c r="CS19" s="149" t="str">
        <f t="shared" si="18"/>
        <v/>
      </c>
      <c r="CT19" s="149" t="str">
        <f t="shared" si="19"/>
        <v/>
      </c>
      <c r="CU19" s="149" t="str">
        <f t="shared" si="20"/>
        <v/>
      </c>
      <c r="CV19" s="149" t="str">
        <f t="shared" si="21"/>
        <v/>
      </c>
      <c r="CW19" s="149" t="str">
        <f t="shared" si="22"/>
        <v/>
      </c>
      <c r="CX19" s="149" t="str">
        <f t="shared" si="23"/>
        <v/>
      </c>
      <c r="CY19" s="149" t="str">
        <f t="shared" si="24"/>
        <v/>
      </c>
      <c r="CZ19" s="149" t="str">
        <f t="shared" si="25"/>
        <v/>
      </c>
      <c r="DA19" s="149" t="str">
        <f t="shared" si="26"/>
        <v/>
      </c>
      <c r="DB19" s="149" t="str">
        <f t="shared" si="27"/>
        <v/>
      </c>
      <c r="DC19" s="149" t="str">
        <f t="shared" si="28"/>
        <v/>
      </c>
      <c r="DD19" s="149" t="str">
        <f t="shared" si="29"/>
        <v/>
      </c>
      <c r="DE19" s="149" t="str">
        <f t="shared" si="30"/>
        <v/>
      </c>
      <c r="DF19" s="149" t="str">
        <f t="shared" si="31"/>
        <v/>
      </c>
      <c r="DG19" s="149" t="str">
        <f t="shared" si="32"/>
        <v/>
      </c>
      <c r="DH19" s="149" t="str">
        <f t="shared" si="33"/>
        <v/>
      </c>
      <c r="DI19" s="149" t="str">
        <f t="shared" si="34"/>
        <v/>
      </c>
      <c r="DJ19" s="149" t="str">
        <f t="shared" si="35"/>
        <v/>
      </c>
      <c r="DK19" s="149" t="str">
        <f t="shared" si="36"/>
        <v/>
      </c>
      <c r="DL19" s="149" t="str">
        <f t="shared" si="37"/>
        <v/>
      </c>
      <c r="DM19" s="149" t="str">
        <f t="shared" si="38"/>
        <v/>
      </c>
      <c r="DN19" s="149" t="str">
        <f t="shared" si="39"/>
        <v/>
      </c>
      <c r="DO19" s="149" t="str">
        <f t="shared" si="40"/>
        <v/>
      </c>
      <c r="DP19" s="149" t="str">
        <f t="shared" si="41"/>
        <v/>
      </c>
      <c r="DQ19" s="149" t="str">
        <f t="shared" si="42"/>
        <v/>
      </c>
      <c r="DR19" s="149" t="str">
        <f t="shared" si="43"/>
        <v/>
      </c>
      <c r="DS19" s="149" t="str">
        <f t="shared" si="44"/>
        <v/>
      </c>
      <c r="DT19" s="149" t="str">
        <f t="shared" si="45"/>
        <v/>
      </c>
      <c r="DU19" s="149" t="str">
        <f t="shared" si="46"/>
        <v/>
      </c>
      <c r="DV19" s="149" t="str">
        <f t="shared" si="47"/>
        <v/>
      </c>
      <c r="DW19" s="149" t="str">
        <f t="shared" si="48"/>
        <v/>
      </c>
      <c r="DX19" s="149" t="str">
        <f t="shared" si="49"/>
        <v/>
      </c>
      <c r="DY19" s="149" t="str">
        <f t="shared" si="50"/>
        <v/>
      </c>
    </row>
    <row r="20" spans="2:129" x14ac:dyDescent="0.25">
      <c r="B20" s="153" t="str">
        <f>IF(Calculation!A26=0,"",Calculation!A26+ROW(B20)/10000)</f>
        <v/>
      </c>
      <c r="C20" s="92" t="str">
        <f>IF($B20="","",SMALL($B$7:$B$56,ROWS($B$7:B20)))</f>
        <v/>
      </c>
      <c r="D20" s="15" t="str">
        <f>IF(C20&lt;&gt;"",IF(E20&gt;Settings!$D$8,"D",IF(E20&gt;Settings!$D$9,"Q","G"))," ")</f>
        <v xml:space="preserve"> </v>
      </c>
      <c r="E20" s="12" t="str">
        <f t="shared" si="51"/>
        <v xml:space="preserve"> </v>
      </c>
      <c r="F20" s="102" t="str">
        <f>IF(Calculation!A26=0,"",Calculation!K26)</f>
        <v/>
      </c>
      <c r="H20" s="92" t="str">
        <f t="shared" si="52"/>
        <v/>
      </c>
      <c r="I20" s="15" t="str">
        <f>IF(H20&lt;&gt;"",IF(J20&gt;Settings!$D$8,"D",IF(J20&gt;Settings!$D$9,"Q","G"))," ")</f>
        <v xml:space="preserve"> </v>
      </c>
      <c r="J20" s="91">
        <f>SUM(CO7:CO56)</f>
        <v>0</v>
      </c>
      <c r="L20" s="186"/>
      <c r="X20" s="148" t="str">
        <f t="shared" si="53"/>
        <v/>
      </c>
      <c r="Y20" s="148" t="str">
        <f>IF(X20="","",IF(Y19="","",$X20*Settings!$D$5-Y$6*Settings!$D$5))</f>
        <v/>
      </c>
      <c r="Z20" s="148" t="str">
        <f>IF(Y20="","",IF(Z19="","",$X20*Settings!$D$5-Z$6*Settings!$D$5))</f>
        <v/>
      </c>
      <c r="AA20" s="148" t="str">
        <f>IF(Z20="","",IF(AA19="","",$X20*Settings!$D$5-AA$6*Settings!$D$5))</f>
        <v/>
      </c>
      <c r="AB20" s="148" t="str">
        <f>IF(AA20="","",IF(AB19="","",$X20*Settings!$D$5-AB$6*Settings!$D$5))</f>
        <v/>
      </c>
      <c r="AC20" s="148" t="str">
        <f>IF(AB20="","",IF(AC19="","",$X20*Settings!$D$5-AC$6*Settings!$D$5))</f>
        <v/>
      </c>
      <c r="AD20" s="148" t="str">
        <f>IF(AC20="","",IF(AD19="","",$X20*Settings!$D$5-AD$6*Settings!$D$5))</f>
        <v/>
      </c>
      <c r="AE20" s="148" t="str">
        <f>IF(AD20="","",IF(AE19="","",$X20*Settings!$D$5-AE$6*Settings!$D$5))</f>
        <v/>
      </c>
      <c r="AF20" s="148" t="str">
        <f>IF(AE20="","",IF(AF19="","",$X20*Settings!$D$5-AF$6*Settings!$D$5))</f>
        <v/>
      </c>
      <c r="AG20" s="148" t="str">
        <f>IF(AF20="","",IF(AG19="","",$X20*Settings!$D$5-AG$6*Settings!$D$5))</f>
        <v/>
      </c>
      <c r="AH20" s="148" t="str">
        <f>IF(AG20="","",IF(AH19="","",$X20*Settings!$D$5-AH$6*Settings!$D$5))</f>
        <v/>
      </c>
      <c r="AI20" s="148" t="str">
        <f>IF(AH20="","",IF(AI19="","",$X20*Settings!$D$5-AI$6*Settings!$D$5))</f>
        <v/>
      </c>
      <c r="AJ20" s="148" t="str">
        <f>IF(AI20="","",IF(AJ19="","",$X20*Settings!$D$5-AJ$6*Settings!$D$5))</f>
        <v/>
      </c>
      <c r="AK20" s="148" t="str">
        <f>IF(AJ20="","",IF(AK19="","",$X20*Settings!$D$5-AK$6*Settings!$D$5))</f>
        <v/>
      </c>
      <c r="AL20" s="148" t="str">
        <f>IF(AK20="","",IF(AL19="","",$X20*Settings!$D$5-AL$6*Settings!$D$5))</f>
        <v/>
      </c>
      <c r="AM20" s="148" t="str">
        <f>IF(AL20="","",IF(AM19="","",$X20*Settings!$D$5-AM$6*Settings!$D$5))</f>
        <v/>
      </c>
      <c r="AN20" s="148" t="str">
        <f>IF(AM20="","",IF(AN19="","",$X20*Settings!$D$5-AN$6*Settings!$D$5))</f>
        <v/>
      </c>
      <c r="AO20" s="148" t="str">
        <f>IF(AN20="","",IF(AO19="","",$X20*Settings!$D$5-AO$6*Settings!$D$5))</f>
        <v/>
      </c>
      <c r="AP20" s="148" t="str">
        <f>IF(AO20="","",IF(AP19="","",$X20*Settings!$D$5-AP$6*Settings!$D$5))</f>
        <v/>
      </c>
      <c r="AQ20" s="148" t="str">
        <f>IF(AP20="","",IF(AQ19="","",$X20*Settings!$D$5-AQ$6*Settings!$D$5))</f>
        <v/>
      </c>
      <c r="AR20" s="148" t="str">
        <f>IF(AQ20="","",IF(AR19="","",$X20*Settings!$D$5-AR$6*Settings!$D$5))</f>
        <v/>
      </c>
      <c r="AS20" s="148" t="str">
        <f>IF(AR20="","",IF(AS19="","",$X20*Settings!$D$5-AS$6*Settings!$D$5))</f>
        <v/>
      </c>
      <c r="AT20" s="148" t="str">
        <f>IF(AS20="","",IF(AT19="","",$X20*Settings!$D$5-AT$6*Settings!$D$5))</f>
        <v/>
      </c>
      <c r="AU20" s="148" t="str">
        <f>IF(AT20="","",IF(AU19="","",$X20*Settings!$D$5-AU$6*Settings!$D$5))</f>
        <v/>
      </c>
      <c r="AV20" s="148" t="str">
        <f>IF(AU20="","",IF(AV19="","",$X20*Settings!$D$5-AV$6*Settings!$D$5))</f>
        <v/>
      </c>
      <c r="AW20" s="148" t="str">
        <f>IF(AV20="","",IF(AW19="","",$X20*Settings!$D$5-AW$6*Settings!$D$5))</f>
        <v/>
      </c>
      <c r="AX20" s="148" t="str">
        <f>IF(AW20="","",IF(AX19="","",$X20*Settings!$D$5-AX$6*Settings!$D$5))</f>
        <v/>
      </c>
      <c r="AY20" s="148" t="str">
        <f>IF(AX20="","",IF(AY19="","",$X20*Settings!$D$5-AY$6*Settings!$D$5))</f>
        <v/>
      </c>
      <c r="AZ20" s="148" t="str">
        <f>IF(AY20="","",IF(AZ19="","",$X20*Settings!$D$5-AZ$6*Settings!$D$5))</f>
        <v/>
      </c>
      <c r="BA20" s="148" t="str">
        <f>IF(AZ20="","",IF(BA19="","",$X20*Settings!$D$5-BA$6*Settings!$D$5))</f>
        <v/>
      </c>
      <c r="BB20" s="148" t="str">
        <f>IF(BA20="","",IF(BB19="","",$X20*Settings!$D$5-BB$6*Settings!$D$5))</f>
        <v/>
      </c>
      <c r="BC20" s="148" t="str">
        <f>IF(BB20="","",IF(BC19="","",$X20*Settings!$D$5-BC$6*Settings!$D$5))</f>
        <v/>
      </c>
      <c r="BD20" s="148" t="str">
        <f>IF(BC20="","",IF(BD19="","",$X20*Settings!$D$5-BD$6*Settings!$D$5))</f>
        <v/>
      </c>
      <c r="BE20" s="148" t="str">
        <f>IF(BD20="","",IF(BE19="","",$X20*Settings!$D$5-BE$6*Settings!$D$5))</f>
        <v/>
      </c>
      <c r="BF20" s="148" t="str">
        <f>IF(BE20="","",IF(BF19="","",$X20*Settings!$D$5-BF$6*Settings!$D$5))</f>
        <v/>
      </c>
      <c r="BG20" s="148" t="str">
        <f>IF(BF20="","",IF(BG19="","",$X20*Settings!$D$5-BG$6*Settings!$D$5))</f>
        <v/>
      </c>
      <c r="BH20" s="148" t="str">
        <f>IF(BG20="","",IF(BH19="","",$X20*Settings!$D$5-BH$6*Settings!$D$5))</f>
        <v/>
      </c>
      <c r="BI20" s="148" t="str">
        <f>IF(BH20="","",IF(BI19="","",$X20*Settings!$D$5-BI$6*Settings!$D$5))</f>
        <v/>
      </c>
      <c r="BJ20" s="148" t="str">
        <f>IF(BI20="","",IF(BJ19="","",$X20*Settings!$D$5-BJ$6*Settings!$D$5))</f>
        <v/>
      </c>
      <c r="BK20" s="148" t="str">
        <f>IF(BJ20="","",IF(BK19="","",$X20*Settings!$D$5-BK$6*Settings!$D$5))</f>
        <v/>
      </c>
      <c r="BL20" s="148" t="str">
        <f>IF(BK20="","",IF(BL19="","",$X20*Settings!$D$5-BL$6*Settings!$D$5))</f>
        <v/>
      </c>
      <c r="BM20" s="148" t="str">
        <f>IF(BL20="","",IF(BM19="","",$X20*Settings!$D$5-BM$6*Settings!$D$5))</f>
        <v/>
      </c>
      <c r="BN20" s="148" t="str">
        <f>IF(BM20="","",IF(BN19="","",$X20*Settings!$D$5-BN$6*Settings!$D$5))</f>
        <v/>
      </c>
      <c r="BO20" s="148" t="str">
        <f>IF(BN20="","",IF(BO19="","",$X20*Settings!$D$5-BO$6*Settings!$D$5))</f>
        <v/>
      </c>
      <c r="BP20" s="148" t="str">
        <f>IF(BO20="","",IF(BP19="","",$X20*Settings!$D$5-BP$6*Settings!$D$5))</f>
        <v/>
      </c>
      <c r="BQ20" s="148" t="str">
        <f>IF(BP20="","",IF(BQ19="","",$X20*Settings!$D$5-BQ$6*Settings!$D$5))</f>
        <v/>
      </c>
      <c r="BR20" s="148" t="str">
        <f>IF(BQ20="","",IF(BR19="","",$X20*Settings!$D$5-BR$6*Settings!$D$5))</f>
        <v/>
      </c>
      <c r="BS20" s="148" t="str">
        <f>IF(BR20="","",IF(BS19="","",$X20*Settings!$D$5-BS$6*Settings!$D$5))</f>
        <v/>
      </c>
      <c r="BT20" s="148" t="str">
        <f>IF(BS20="","",IF(BT19="","",$X20*Settings!$D$5-BT$6*Settings!$D$5))</f>
        <v/>
      </c>
      <c r="BU20" s="148" t="str">
        <f>IF(BT20="","",IF(BU19="","",$X20*Settings!$D$5-BU$6*Settings!$D$5))</f>
        <v/>
      </c>
      <c r="BV20" s="148" t="str">
        <f>IF(BU20="","",IF(BV19="","",$X20*Settings!$D$5-BV$6*Settings!$D$5))</f>
        <v/>
      </c>
      <c r="BX20" s="144">
        <v>14</v>
      </c>
      <c r="BY20" s="145">
        <v>0.70896902117929606</v>
      </c>
      <c r="CA20" s="148" t="str">
        <f t="shared" si="54"/>
        <v/>
      </c>
      <c r="CB20" s="149" t="str">
        <f t="shared" si="1"/>
        <v/>
      </c>
      <c r="CC20" s="149" t="str">
        <f t="shared" si="2"/>
        <v/>
      </c>
      <c r="CD20" s="149" t="str">
        <f t="shared" si="3"/>
        <v/>
      </c>
      <c r="CE20" s="149" t="str">
        <f t="shared" si="4"/>
        <v/>
      </c>
      <c r="CF20" s="149" t="str">
        <f t="shared" si="5"/>
        <v/>
      </c>
      <c r="CG20" s="149" t="str">
        <f t="shared" si="6"/>
        <v/>
      </c>
      <c r="CH20" s="149" t="str">
        <f t="shared" si="7"/>
        <v/>
      </c>
      <c r="CI20" s="149" t="str">
        <f t="shared" si="8"/>
        <v/>
      </c>
      <c r="CJ20" s="149" t="str">
        <f t="shared" si="9"/>
        <v/>
      </c>
      <c r="CK20" s="149" t="str">
        <f t="shared" si="10"/>
        <v/>
      </c>
      <c r="CL20" s="149" t="str">
        <f t="shared" si="11"/>
        <v/>
      </c>
      <c r="CM20" s="149" t="str">
        <f t="shared" si="12"/>
        <v/>
      </c>
      <c r="CN20" s="149" t="str">
        <f t="shared" si="13"/>
        <v/>
      </c>
      <c r="CO20" s="149" t="str">
        <f t="shared" si="14"/>
        <v/>
      </c>
      <c r="CP20" s="149" t="str">
        <f t="shared" si="15"/>
        <v/>
      </c>
      <c r="CQ20" s="149" t="str">
        <f t="shared" si="16"/>
        <v/>
      </c>
      <c r="CR20" s="149" t="str">
        <f t="shared" si="17"/>
        <v/>
      </c>
      <c r="CS20" s="149" t="str">
        <f t="shared" si="18"/>
        <v/>
      </c>
      <c r="CT20" s="149" t="str">
        <f t="shared" si="19"/>
        <v/>
      </c>
      <c r="CU20" s="149" t="str">
        <f t="shared" si="20"/>
        <v/>
      </c>
      <c r="CV20" s="149" t="str">
        <f t="shared" si="21"/>
        <v/>
      </c>
      <c r="CW20" s="149" t="str">
        <f t="shared" si="22"/>
        <v/>
      </c>
      <c r="CX20" s="149" t="str">
        <f t="shared" si="23"/>
        <v/>
      </c>
      <c r="CY20" s="149" t="str">
        <f t="shared" si="24"/>
        <v/>
      </c>
      <c r="CZ20" s="149" t="str">
        <f t="shared" si="25"/>
        <v/>
      </c>
      <c r="DA20" s="149" t="str">
        <f t="shared" si="26"/>
        <v/>
      </c>
      <c r="DB20" s="149" t="str">
        <f t="shared" si="27"/>
        <v/>
      </c>
      <c r="DC20" s="149" t="str">
        <f t="shared" si="28"/>
        <v/>
      </c>
      <c r="DD20" s="149" t="str">
        <f t="shared" si="29"/>
        <v/>
      </c>
      <c r="DE20" s="149" t="str">
        <f t="shared" si="30"/>
        <v/>
      </c>
      <c r="DF20" s="149" t="str">
        <f t="shared" si="31"/>
        <v/>
      </c>
      <c r="DG20" s="149" t="str">
        <f t="shared" si="32"/>
        <v/>
      </c>
      <c r="DH20" s="149" t="str">
        <f t="shared" si="33"/>
        <v/>
      </c>
      <c r="DI20" s="149" t="str">
        <f t="shared" si="34"/>
        <v/>
      </c>
      <c r="DJ20" s="149" t="str">
        <f t="shared" si="35"/>
        <v/>
      </c>
      <c r="DK20" s="149" t="str">
        <f t="shared" si="36"/>
        <v/>
      </c>
      <c r="DL20" s="149" t="str">
        <f t="shared" si="37"/>
        <v/>
      </c>
      <c r="DM20" s="149" t="str">
        <f t="shared" si="38"/>
        <v/>
      </c>
      <c r="DN20" s="149" t="str">
        <f t="shared" si="39"/>
        <v/>
      </c>
      <c r="DO20" s="149" t="str">
        <f t="shared" si="40"/>
        <v/>
      </c>
      <c r="DP20" s="149" t="str">
        <f t="shared" si="41"/>
        <v/>
      </c>
      <c r="DQ20" s="149" t="str">
        <f t="shared" si="42"/>
        <v/>
      </c>
      <c r="DR20" s="149" t="str">
        <f t="shared" si="43"/>
        <v/>
      </c>
      <c r="DS20" s="149" t="str">
        <f t="shared" si="44"/>
        <v/>
      </c>
      <c r="DT20" s="149" t="str">
        <f t="shared" si="45"/>
        <v/>
      </c>
      <c r="DU20" s="149" t="str">
        <f t="shared" si="46"/>
        <v/>
      </c>
      <c r="DV20" s="149" t="str">
        <f t="shared" si="47"/>
        <v/>
      </c>
      <c r="DW20" s="149" t="str">
        <f t="shared" si="48"/>
        <v/>
      </c>
      <c r="DX20" s="149" t="str">
        <f t="shared" si="49"/>
        <v/>
      </c>
      <c r="DY20" s="149" t="str">
        <f t="shared" si="50"/>
        <v/>
      </c>
    </row>
    <row r="21" spans="2:129" x14ac:dyDescent="0.25">
      <c r="B21" s="153" t="str">
        <f>IF(Calculation!A27=0,"",Calculation!A27+ROW(B21)/10000)</f>
        <v/>
      </c>
      <c r="C21" s="92" t="str">
        <f>IF($B21="","",SMALL($B$7:$B$56,ROWS($B$7:B21)))</f>
        <v/>
      </c>
      <c r="D21" s="15" t="str">
        <f>IF(C21&lt;&gt;"",IF(E21&gt;Settings!$D$8,"D",IF(E21&gt;Settings!$D$9,"Q","G"))," ")</f>
        <v xml:space="preserve"> </v>
      </c>
      <c r="E21" s="12" t="str">
        <f t="shared" si="51"/>
        <v xml:space="preserve"> </v>
      </c>
      <c r="F21" s="102" t="str">
        <f>IF(Calculation!A27=0,"",Calculation!K27)</f>
        <v/>
      </c>
      <c r="H21" s="92" t="str">
        <f t="shared" si="52"/>
        <v/>
      </c>
      <c r="I21" s="15" t="str">
        <f>IF(H21&lt;&gt;"",IF(J21&gt;Settings!$D$8,"D",IF(J21&gt;Settings!$D$9,"Q","G"))," ")</f>
        <v xml:space="preserve"> </v>
      </c>
      <c r="J21" s="91">
        <f>SUM(CP7:CP56)</f>
        <v>0</v>
      </c>
      <c r="L21" s="186"/>
      <c r="X21" s="148" t="str">
        <f t="shared" si="53"/>
        <v/>
      </c>
      <c r="Y21" s="148" t="str">
        <f>IF(X21="","",IF(Y20="","",$X21*Settings!$D$5-Y$6*Settings!$D$5))</f>
        <v/>
      </c>
      <c r="Z21" s="148" t="str">
        <f>IF(Y21="","",IF(Z20="","",$X21*Settings!$D$5-Z$6*Settings!$D$5))</f>
        <v/>
      </c>
      <c r="AA21" s="148" t="str">
        <f>IF(Z21="","",IF(AA20="","",$X21*Settings!$D$5-AA$6*Settings!$D$5))</f>
        <v/>
      </c>
      <c r="AB21" s="148" t="str">
        <f>IF(AA21="","",IF(AB20="","",$X21*Settings!$D$5-AB$6*Settings!$D$5))</f>
        <v/>
      </c>
      <c r="AC21" s="148" t="str">
        <f>IF(AB21="","",IF(AC20="","",$X21*Settings!$D$5-AC$6*Settings!$D$5))</f>
        <v/>
      </c>
      <c r="AD21" s="148" t="str">
        <f>IF(AC21="","",IF(AD20="","",$X21*Settings!$D$5-AD$6*Settings!$D$5))</f>
        <v/>
      </c>
      <c r="AE21" s="148" t="str">
        <f>IF(AD21="","",IF(AE20="","",$X21*Settings!$D$5-AE$6*Settings!$D$5))</f>
        <v/>
      </c>
      <c r="AF21" s="148" t="str">
        <f>IF(AE21="","",IF(AF20="","",$X21*Settings!$D$5-AF$6*Settings!$D$5))</f>
        <v/>
      </c>
      <c r="AG21" s="148" t="str">
        <f>IF(AF21="","",IF(AG20="","",$X21*Settings!$D$5-AG$6*Settings!$D$5))</f>
        <v/>
      </c>
      <c r="AH21" s="148" t="str">
        <f>IF(AG21="","",IF(AH20="","",$X21*Settings!$D$5-AH$6*Settings!$D$5))</f>
        <v/>
      </c>
      <c r="AI21" s="148" t="str">
        <f>IF(AH21="","",IF(AI20="","",$X21*Settings!$D$5-AI$6*Settings!$D$5))</f>
        <v/>
      </c>
      <c r="AJ21" s="148" t="str">
        <f>IF(AI21="","",IF(AJ20="","",$X21*Settings!$D$5-AJ$6*Settings!$D$5))</f>
        <v/>
      </c>
      <c r="AK21" s="148" t="str">
        <f>IF(AJ21="","",IF(AK20="","",$X21*Settings!$D$5-AK$6*Settings!$D$5))</f>
        <v/>
      </c>
      <c r="AL21" s="148" t="str">
        <f>IF(AK21="","",IF(AL20="","",$X21*Settings!$D$5-AL$6*Settings!$D$5))</f>
        <v/>
      </c>
      <c r="AM21" s="148" t="str">
        <f>IF(AL21="","",IF(AM20="","",$X21*Settings!$D$5-AM$6*Settings!$D$5))</f>
        <v/>
      </c>
      <c r="AN21" s="148" t="str">
        <f>IF(AM21="","",IF(AN20="","",$X21*Settings!$D$5-AN$6*Settings!$D$5))</f>
        <v/>
      </c>
      <c r="AO21" s="148" t="str">
        <f>IF(AN21="","",IF(AO20="","",$X21*Settings!$D$5-AO$6*Settings!$D$5))</f>
        <v/>
      </c>
      <c r="AP21" s="148" t="str">
        <f>IF(AO21="","",IF(AP20="","",$X21*Settings!$D$5-AP$6*Settings!$D$5))</f>
        <v/>
      </c>
      <c r="AQ21" s="148" t="str">
        <f>IF(AP21="","",IF(AQ20="","",$X21*Settings!$D$5-AQ$6*Settings!$D$5))</f>
        <v/>
      </c>
      <c r="AR21" s="148" t="str">
        <f>IF(AQ21="","",IF(AR20="","",$X21*Settings!$D$5-AR$6*Settings!$D$5))</f>
        <v/>
      </c>
      <c r="AS21" s="148" t="str">
        <f>IF(AR21="","",IF(AS20="","",$X21*Settings!$D$5-AS$6*Settings!$D$5))</f>
        <v/>
      </c>
      <c r="AT21" s="148" t="str">
        <f>IF(AS21="","",IF(AT20="","",$X21*Settings!$D$5-AT$6*Settings!$D$5))</f>
        <v/>
      </c>
      <c r="AU21" s="148" t="str">
        <f>IF(AT21="","",IF(AU20="","",$X21*Settings!$D$5-AU$6*Settings!$D$5))</f>
        <v/>
      </c>
      <c r="AV21" s="148" t="str">
        <f>IF(AU21="","",IF(AV20="","",$X21*Settings!$D$5-AV$6*Settings!$D$5))</f>
        <v/>
      </c>
      <c r="AW21" s="148" t="str">
        <f>IF(AV21="","",IF(AW20="","",$X21*Settings!$D$5-AW$6*Settings!$D$5))</f>
        <v/>
      </c>
      <c r="AX21" s="148" t="str">
        <f>IF(AW21="","",IF(AX20="","",$X21*Settings!$D$5-AX$6*Settings!$D$5))</f>
        <v/>
      </c>
      <c r="AY21" s="148" t="str">
        <f>IF(AX21="","",IF(AY20="","",$X21*Settings!$D$5-AY$6*Settings!$D$5))</f>
        <v/>
      </c>
      <c r="AZ21" s="148" t="str">
        <f>IF(AY21="","",IF(AZ20="","",$X21*Settings!$D$5-AZ$6*Settings!$D$5))</f>
        <v/>
      </c>
      <c r="BA21" s="148" t="str">
        <f>IF(AZ21="","",IF(BA20="","",$X21*Settings!$D$5-BA$6*Settings!$D$5))</f>
        <v/>
      </c>
      <c r="BB21" s="148" t="str">
        <f>IF(BA21="","",IF(BB20="","",$X21*Settings!$D$5-BB$6*Settings!$D$5))</f>
        <v/>
      </c>
      <c r="BC21" s="148" t="str">
        <f>IF(BB21="","",IF(BC20="","",$X21*Settings!$D$5-BC$6*Settings!$D$5))</f>
        <v/>
      </c>
      <c r="BD21" s="148" t="str">
        <f>IF(BC21="","",IF(BD20="","",$X21*Settings!$D$5-BD$6*Settings!$D$5))</f>
        <v/>
      </c>
      <c r="BE21" s="148" t="str">
        <f>IF(BD21="","",IF(BE20="","",$X21*Settings!$D$5-BE$6*Settings!$D$5))</f>
        <v/>
      </c>
      <c r="BF21" s="148" t="str">
        <f>IF(BE21="","",IF(BF20="","",$X21*Settings!$D$5-BF$6*Settings!$D$5))</f>
        <v/>
      </c>
      <c r="BG21" s="148" t="str">
        <f>IF(BF21="","",IF(BG20="","",$X21*Settings!$D$5-BG$6*Settings!$D$5))</f>
        <v/>
      </c>
      <c r="BH21" s="148" t="str">
        <f>IF(BG21="","",IF(BH20="","",$X21*Settings!$D$5-BH$6*Settings!$D$5))</f>
        <v/>
      </c>
      <c r="BI21" s="148" t="str">
        <f>IF(BH21="","",IF(BI20="","",$X21*Settings!$D$5-BI$6*Settings!$D$5))</f>
        <v/>
      </c>
      <c r="BJ21" s="148" t="str">
        <f>IF(BI21="","",IF(BJ20="","",$X21*Settings!$D$5-BJ$6*Settings!$D$5))</f>
        <v/>
      </c>
      <c r="BK21" s="148" t="str">
        <f>IF(BJ21="","",IF(BK20="","",$X21*Settings!$D$5-BK$6*Settings!$D$5))</f>
        <v/>
      </c>
      <c r="BL21" s="148" t="str">
        <f>IF(BK21="","",IF(BL20="","",$X21*Settings!$D$5-BL$6*Settings!$D$5))</f>
        <v/>
      </c>
      <c r="BM21" s="148" t="str">
        <f>IF(BL21="","",IF(BM20="","",$X21*Settings!$D$5-BM$6*Settings!$D$5))</f>
        <v/>
      </c>
      <c r="BN21" s="148" t="str">
        <f>IF(BM21="","",IF(BN20="","",$X21*Settings!$D$5-BN$6*Settings!$D$5))</f>
        <v/>
      </c>
      <c r="BO21" s="148" t="str">
        <f>IF(BN21="","",IF(BO20="","",$X21*Settings!$D$5-BO$6*Settings!$D$5))</f>
        <v/>
      </c>
      <c r="BP21" s="148" t="str">
        <f>IF(BO21="","",IF(BP20="","",$X21*Settings!$D$5-BP$6*Settings!$D$5))</f>
        <v/>
      </c>
      <c r="BQ21" s="148" t="str">
        <f>IF(BP21="","",IF(BQ20="","",$X21*Settings!$D$5-BQ$6*Settings!$D$5))</f>
        <v/>
      </c>
      <c r="BR21" s="148" t="str">
        <f>IF(BQ21="","",IF(BR20="","",$X21*Settings!$D$5-BR$6*Settings!$D$5))</f>
        <v/>
      </c>
      <c r="BS21" s="148" t="str">
        <f>IF(BR21="","",IF(BS20="","",$X21*Settings!$D$5-BS$6*Settings!$D$5))</f>
        <v/>
      </c>
      <c r="BT21" s="148" t="str">
        <f>IF(BS21="","",IF(BT20="","",$X21*Settings!$D$5-BT$6*Settings!$D$5))</f>
        <v/>
      </c>
      <c r="BU21" s="148" t="str">
        <f>IF(BT21="","",IF(BU20="","",$X21*Settings!$D$5-BU$6*Settings!$D$5))</f>
        <v/>
      </c>
      <c r="BV21" s="148" t="str">
        <f>IF(BU21="","",IF(BV20="","",$X21*Settings!$D$5-BV$6*Settings!$D$5))</f>
        <v/>
      </c>
      <c r="BX21" s="144">
        <v>15</v>
      </c>
      <c r="BY21" s="145">
        <v>0.66667634199106551</v>
      </c>
      <c r="CA21" s="148" t="str">
        <f t="shared" si="54"/>
        <v/>
      </c>
      <c r="CB21" s="149" t="str">
        <f t="shared" si="1"/>
        <v/>
      </c>
      <c r="CC21" s="149" t="str">
        <f t="shared" si="2"/>
        <v/>
      </c>
      <c r="CD21" s="149" t="str">
        <f t="shared" si="3"/>
        <v/>
      </c>
      <c r="CE21" s="149" t="str">
        <f t="shared" si="4"/>
        <v/>
      </c>
      <c r="CF21" s="149" t="str">
        <f t="shared" si="5"/>
        <v/>
      </c>
      <c r="CG21" s="149" t="str">
        <f t="shared" si="6"/>
        <v/>
      </c>
      <c r="CH21" s="149" t="str">
        <f t="shared" si="7"/>
        <v/>
      </c>
      <c r="CI21" s="149" t="str">
        <f t="shared" si="8"/>
        <v/>
      </c>
      <c r="CJ21" s="149" t="str">
        <f t="shared" si="9"/>
        <v/>
      </c>
      <c r="CK21" s="149" t="str">
        <f t="shared" si="10"/>
        <v/>
      </c>
      <c r="CL21" s="149" t="str">
        <f t="shared" si="11"/>
        <v/>
      </c>
      <c r="CM21" s="149" t="str">
        <f t="shared" si="12"/>
        <v/>
      </c>
      <c r="CN21" s="149" t="str">
        <f t="shared" si="13"/>
        <v/>
      </c>
      <c r="CO21" s="149" t="str">
        <f t="shared" si="14"/>
        <v/>
      </c>
      <c r="CP21" s="149" t="str">
        <f t="shared" si="15"/>
        <v/>
      </c>
      <c r="CQ21" s="149" t="str">
        <f t="shared" si="16"/>
        <v/>
      </c>
      <c r="CR21" s="149" t="str">
        <f t="shared" si="17"/>
        <v/>
      </c>
      <c r="CS21" s="149" t="str">
        <f t="shared" si="18"/>
        <v/>
      </c>
      <c r="CT21" s="149" t="str">
        <f t="shared" si="19"/>
        <v/>
      </c>
      <c r="CU21" s="149" t="str">
        <f t="shared" si="20"/>
        <v/>
      </c>
      <c r="CV21" s="149" t="str">
        <f t="shared" si="21"/>
        <v/>
      </c>
      <c r="CW21" s="149" t="str">
        <f t="shared" si="22"/>
        <v/>
      </c>
      <c r="CX21" s="149" t="str">
        <f t="shared" si="23"/>
        <v/>
      </c>
      <c r="CY21" s="149" t="str">
        <f t="shared" si="24"/>
        <v/>
      </c>
      <c r="CZ21" s="149" t="str">
        <f t="shared" si="25"/>
        <v/>
      </c>
      <c r="DA21" s="149" t="str">
        <f t="shared" si="26"/>
        <v/>
      </c>
      <c r="DB21" s="149" t="str">
        <f t="shared" si="27"/>
        <v/>
      </c>
      <c r="DC21" s="149" t="str">
        <f t="shared" si="28"/>
        <v/>
      </c>
      <c r="DD21" s="149" t="str">
        <f t="shared" si="29"/>
        <v/>
      </c>
      <c r="DE21" s="149" t="str">
        <f t="shared" si="30"/>
        <v/>
      </c>
      <c r="DF21" s="149" t="str">
        <f t="shared" si="31"/>
        <v/>
      </c>
      <c r="DG21" s="149" t="str">
        <f t="shared" si="32"/>
        <v/>
      </c>
      <c r="DH21" s="149" t="str">
        <f t="shared" si="33"/>
        <v/>
      </c>
      <c r="DI21" s="149" t="str">
        <f t="shared" si="34"/>
        <v/>
      </c>
      <c r="DJ21" s="149" t="str">
        <f t="shared" si="35"/>
        <v/>
      </c>
      <c r="DK21" s="149" t="str">
        <f t="shared" si="36"/>
        <v/>
      </c>
      <c r="DL21" s="149" t="str">
        <f t="shared" si="37"/>
        <v/>
      </c>
      <c r="DM21" s="149" t="str">
        <f t="shared" si="38"/>
        <v/>
      </c>
      <c r="DN21" s="149" t="str">
        <f t="shared" si="39"/>
        <v/>
      </c>
      <c r="DO21" s="149" t="str">
        <f t="shared" si="40"/>
        <v/>
      </c>
      <c r="DP21" s="149" t="str">
        <f t="shared" si="41"/>
        <v/>
      </c>
      <c r="DQ21" s="149" t="str">
        <f t="shared" si="42"/>
        <v/>
      </c>
      <c r="DR21" s="149" t="str">
        <f t="shared" si="43"/>
        <v/>
      </c>
      <c r="DS21" s="149" t="str">
        <f t="shared" si="44"/>
        <v/>
      </c>
      <c r="DT21" s="149" t="str">
        <f t="shared" si="45"/>
        <v/>
      </c>
      <c r="DU21" s="149" t="str">
        <f t="shared" si="46"/>
        <v/>
      </c>
      <c r="DV21" s="149" t="str">
        <f t="shared" si="47"/>
        <v/>
      </c>
      <c r="DW21" s="149" t="str">
        <f t="shared" si="48"/>
        <v/>
      </c>
      <c r="DX21" s="149" t="str">
        <f t="shared" si="49"/>
        <v/>
      </c>
      <c r="DY21" s="149" t="str">
        <f t="shared" si="50"/>
        <v/>
      </c>
    </row>
    <row r="22" spans="2:129" x14ac:dyDescent="0.25">
      <c r="B22" s="153" t="str">
        <f>IF(Calculation!A28=0,"",Calculation!A28+ROW(B22)/10000)</f>
        <v/>
      </c>
      <c r="C22" s="92" t="str">
        <f>IF($B22="","",SMALL($B$7:$B$56,ROWS($B$7:B22)))</f>
        <v/>
      </c>
      <c r="D22" s="15" t="str">
        <f>IF(C22&lt;&gt;"",IF(E22&gt;Settings!$D$8,"D",IF(E22&gt;Settings!$D$9,"Q","G"))," ")</f>
        <v xml:space="preserve"> </v>
      </c>
      <c r="E22" s="12" t="str">
        <f t="shared" si="51"/>
        <v xml:space="preserve"> </v>
      </c>
      <c r="F22" s="102" t="str">
        <f>IF(Calculation!A28=0,"",Calculation!K28)</f>
        <v/>
      </c>
      <c r="H22" s="92" t="str">
        <f t="shared" si="52"/>
        <v/>
      </c>
      <c r="I22" s="15" t="str">
        <f>IF(H22&lt;&gt;"",IF(J22&gt;Settings!$D$8,"D",IF(J22&gt;Settings!$D$9,"Q","G"))," ")</f>
        <v xml:space="preserve"> </v>
      </c>
      <c r="J22" s="91">
        <f>SUM(CQ7:CQ56)</f>
        <v>0</v>
      </c>
      <c r="L22" s="186"/>
      <c r="X22" s="148" t="str">
        <f t="shared" si="53"/>
        <v/>
      </c>
      <c r="Y22" s="148" t="str">
        <f>IF(X22="","",IF(Y21="","",$X22*Settings!$D$5-Y$6*Settings!$D$5))</f>
        <v/>
      </c>
      <c r="Z22" s="148" t="str">
        <f>IF(Y22="","",IF(Z21="","",$X22*Settings!$D$5-Z$6*Settings!$D$5))</f>
        <v/>
      </c>
      <c r="AA22" s="148" t="str">
        <f>IF(Z22="","",IF(AA21="","",$X22*Settings!$D$5-AA$6*Settings!$D$5))</f>
        <v/>
      </c>
      <c r="AB22" s="148" t="str">
        <f>IF(AA22="","",IF(AB21="","",$X22*Settings!$D$5-AB$6*Settings!$D$5))</f>
        <v/>
      </c>
      <c r="AC22" s="148" t="str">
        <f>IF(AB22="","",IF(AC21="","",$X22*Settings!$D$5-AC$6*Settings!$D$5))</f>
        <v/>
      </c>
      <c r="AD22" s="148" t="str">
        <f>IF(AC22="","",IF(AD21="","",$X22*Settings!$D$5-AD$6*Settings!$D$5))</f>
        <v/>
      </c>
      <c r="AE22" s="148" t="str">
        <f>IF(AD22="","",IF(AE21="","",$X22*Settings!$D$5-AE$6*Settings!$D$5))</f>
        <v/>
      </c>
      <c r="AF22" s="148" t="str">
        <f>IF(AE22="","",IF(AF21="","",$X22*Settings!$D$5-AF$6*Settings!$D$5))</f>
        <v/>
      </c>
      <c r="AG22" s="148" t="str">
        <f>IF(AF22="","",IF(AG21="","",$X22*Settings!$D$5-AG$6*Settings!$D$5))</f>
        <v/>
      </c>
      <c r="AH22" s="148" t="str">
        <f>IF(AG22="","",IF(AH21="","",$X22*Settings!$D$5-AH$6*Settings!$D$5))</f>
        <v/>
      </c>
      <c r="AI22" s="148" t="str">
        <f>IF(AH22="","",IF(AI21="","",$X22*Settings!$D$5-AI$6*Settings!$D$5))</f>
        <v/>
      </c>
      <c r="AJ22" s="148" t="str">
        <f>IF(AI22="","",IF(AJ21="","",$X22*Settings!$D$5-AJ$6*Settings!$D$5))</f>
        <v/>
      </c>
      <c r="AK22" s="148" t="str">
        <f>IF(AJ22="","",IF(AK21="","",$X22*Settings!$D$5-AK$6*Settings!$D$5))</f>
        <v/>
      </c>
      <c r="AL22" s="148" t="str">
        <f>IF(AK22="","",IF(AL21="","",$X22*Settings!$D$5-AL$6*Settings!$D$5))</f>
        <v/>
      </c>
      <c r="AM22" s="148" t="str">
        <f>IF(AL22="","",IF(AM21="","",$X22*Settings!$D$5-AM$6*Settings!$D$5))</f>
        <v/>
      </c>
      <c r="AN22" s="148" t="str">
        <f>IF(AM22="","",IF(AN21="","",$X22*Settings!$D$5-AN$6*Settings!$D$5))</f>
        <v/>
      </c>
      <c r="AO22" s="148" t="str">
        <f>IF(AN22="","",IF(AO21="","",$X22*Settings!$D$5-AO$6*Settings!$D$5))</f>
        <v/>
      </c>
      <c r="AP22" s="148" t="str">
        <f>IF(AO22="","",IF(AP21="","",$X22*Settings!$D$5-AP$6*Settings!$D$5))</f>
        <v/>
      </c>
      <c r="AQ22" s="148" t="str">
        <f>IF(AP22="","",IF(AQ21="","",$X22*Settings!$D$5-AQ$6*Settings!$D$5))</f>
        <v/>
      </c>
      <c r="AR22" s="148" t="str">
        <f>IF(AQ22="","",IF(AR21="","",$X22*Settings!$D$5-AR$6*Settings!$D$5))</f>
        <v/>
      </c>
      <c r="AS22" s="148" t="str">
        <f>IF(AR22="","",IF(AS21="","",$X22*Settings!$D$5-AS$6*Settings!$D$5))</f>
        <v/>
      </c>
      <c r="AT22" s="148" t="str">
        <f>IF(AS22="","",IF(AT21="","",$X22*Settings!$D$5-AT$6*Settings!$D$5))</f>
        <v/>
      </c>
      <c r="AU22" s="148" t="str">
        <f>IF(AT22="","",IF(AU21="","",$X22*Settings!$D$5-AU$6*Settings!$D$5))</f>
        <v/>
      </c>
      <c r="AV22" s="148" t="str">
        <f>IF(AU22="","",IF(AV21="","",$X22*Settings!$D$5-AV$6*Settings!$D$5))</f>
        <v/>
      </c>
      <c r="AW22" s="148" t="str">
        <f>IF(AV22="","",IF(AW21="","",$X22*Settings!$D$5-AW$6*Settings!$D$5))</f>
        <v/>
      </c>
      <c r="AX22" s="148" t="str">
        <f>IF(AW22="","",IF(AX21="","",$X22*Settings!$D$5-AX$6*Settings!$D$5))</f>
        <v/>
      </c>
      <c r="AY22" s="148" t="str">
        <f>IF(AX22="","",IF(AY21="","",$X22*Settings!$D$5-AY$6*Settings!$D$5))</f>
        <v/>
      </c>
      <c r="AZ22" s="148" t="str">
        <f>IF(AY22="","",IF(AZ21="","",$X22*Settings!$D$5-AZ$6*Settings!$D$5))</f>
        <v/>
      </c>
      <c r="BA22" s="148" t="str">
        <f>IF(AZ22="","",IF(BA21="","",$X22*Settings!$D$5-BA$6*Settings!$D$5))</f>
        <v/>
      </c>
      <c r="BB22" s="148" t="str">
        <f>IF(BA22="","",IF(BB21="","",$X22*Settings!$D$5-BB$6*Settings!$D$5))</f>
        <v/>
      </c>
      <c r="BC22" s="148" t="str">
        <f>IF(BB22="","",IF(BC21="","",$X22*Settings!$D$5-BC$6*Settings!$D$5))</f>
        <v/>
      </c>
      <c r="BD22" s="148" t="str">
        <f>IF(BC22="","",IF(BD21="","",$X22*Settings!$D$5-BD$6*Settings!$D$5))</f>
        <v/>
      </c>
      <c r="BE22" s="148" t="str">
        <f>IF(BD22="","",IF(BE21="","",$X22*Settings!$D$5-BE$6*Settings!$D$5))</f>
        <v/>
      </c>
      <c r="BF22" s="148" t="str">
        <f>IF(BE22="","",IF(BF21="","",$X22*Settings!$D$5-BF$6*Settings!$D$5))</f>
        <v/>
      </c>
      <c r="BG22" s="148" t="str">
        <f>IF(BF22="","",IF(BG21="","",$X22*Settings!$D$5-BG$6*Settings!$D$5))</f>
        <v/>
      </c>
      <c r="BH22" s="148" t="str">
        <f>IF(BG22="","",IF(BH21="","",$X22*Settings!$D$5-BH$6*Settings!$D$5))</f>
        <v/>
      </c>
      <c r="BI22" s="148" t="str">
        <f>IF(BH22="","",IF(BI21="","",$X22*Settings!$D$5-BI$6*Settings!$D$5))</f>
        <v/>
      </c>
      <c r="BJ22" s="148" t="str">
        <f>IF(BI22="","",IF(BJ21="","",$X22*Settings!$D$5-BJ$6*Settings!$D$5))</f>
        <v/>
      </c>
      <c r="BK22" s="148" t="str">
        <f>IF(BJ22="","",IF(BK21="","",$X22*Settings!$D$5-BK$6*Settings!$D$5))</f>
        <v/>
      </c>
      <c r="BL22" s="148" t="str">
        <f>IF(BK22="","",IF(BL21="","",$X22*Settings!$D$5-BL$6*Settings!$D$5))</f>
        <v/>
      </c>
      <c r="BM22" s="148" t="str">
        <f>IF(BL22="","",IF(BM21="","",$X22*Settings!$D$5-BM$6*Settings!$D$5))</f>
        <v/>
      </c>
      <c r="BN22" s="148" t="str">
        <f>IF(BM22="","",IF(BN21="","",$X22*Settings!$D$5-BN$6*Settings!$D$5))</f>
        <v/>
      </c>
      <c r="BO22" s="148" t="str">
        <f>IF(BN22="","",IF(BO21="","",$X22*Settings!$D$5-BO$6*Settings!$D$5))</f>
        <v/>
      </c>
      <c r="BP22" s="148" t="str">
        <f>IF(BO22="","",IF(BP21="","",$X22*Settings!$D$5-BP$6*Settings!$D$5))</f>
        <v/>
      </c>
      <c r="BQ22" s="148" t="str">
        <f>IF(BP22="","",IF(BQ21="","",$X22*Settings!$D$5-BQ$6*Settings!$D$5))</f>
        <v/>
      </c>
      <c r="BR22" s="148" t="str">
        <f>IF(BQ22="","",IF(BR21="","",$X22*Settings!$D$5-BR$6*Settings!$D$5))</f>
        <v/>
      </c>
      <c r="BS22" s="148" t="str">
        <f>IF(BR22="","",IF(BS21="","",$X22*Settings!$D$5-BS$6*Settings!$D$5))</f>
        <v/>
      </c>
      <c r="BT22" s="148" t="str">
        <f>IF(BS22="","",IF(BT21="","",$X22*Settings!$D$5-BT$6*Settings!$D$5))</f>
        <v/>
      </c>
      <c r="BU22" s="148" t="str">
        <f>IF(BT22="","",IF(BU21="","",$X22*Settings!$D$5-BU$6*Settings!$D$5))</f>
        <v/>
      </c>
      <c r="BV22" s="148" t="str">
        <f>IF(BU22="","",IF(BV21="","",$X22*Settings!$D$5-BV$6*Settings!$D$5))</f>
        <v/>
      </c>
      <c r="BX22" s="144">
        <v>16</v>
      </c>
      <c r="BY22" s="145">
        <v>0.62366683773184806</v>
      </c>
      <c r="CA22" s="148" t="str">
        <f t="shared" si="54"/>
        <v/>
      </c>
      <c r="CB22" s="149" t="str">
        <f t="shared" si="1"/>
        <v/>
      </c>
      <c r="CC22" s="149" t="str">
        <f t="shared" si="2"/>
        <v/>
      </c>
      <c r="CD22" s="149" t="str">
        <f t="shared" si="3"/>
        <v/>
      </c>
      <c r="CE22" s="149" t="str">
        <f t="shared" si="4"/>
        <v/>
      </c>
      <c r="CF22" s="149" t="str">
        <f t="shared" si="5"/>
        <v/>
      </c>
      <c r="CG22" s="149" t="str">
        <f t="shared" si="6"/>
        <v/>
      </c>
      <c r="CH22" s="149" t="str">
        <f t="shared" si="7"/>
        <v/>
      </c>
      <c r="CI22" s="149" t="str">
        <f t="shared" si="8"/>
        <v/>
      </c>
      <c r="CJ22" s="149" t="str">
        <f t="shared" si="9"/>
        <v/>
      </c>
      <c r="CK22" s="149" t="str">
        <f t="shared" si="10"/>
        <v/>
      </c>
      <c r="CL22" s="149" t="str">
        <f t="shared" si="11"/>
        <v/>
      </c>
      <c r="CM22" s="149" t="str">
        <f t="shared" si="12"/>
        <v/>
      </c>
      <c r="CN22" s="149" t="str">
        <f t="shared" si="13"/>
        <v/>
      </c>
      <c r="CO22" s="149" t="str">
        <f t="shared" si="14"/>
        <v/>
      </c>
      <c r="CP22" s="149" t="str">
        <f t="shared" si="15"/>
        <v/>
      </c>
      <c r="CQ22" s="149" t="str">
        <f t="shared" si="16"/>
        <v/>
      </c>
      <c r="CR22" s="149" t="str">
        <f t="shared" si="17"/>
        <v/>
      </c>
      <c r="CS22" s="149" t="str">
        <f t="shared" si="18"/>
        <v/>
      </c>
      <c r="CT22" s="149" t="str">
        <f t="shared" si="19"/>
        <v/>
      </c>
      <c r="CU22" s="149" t="str">
        <f t="shared" si="20"/>
        <v/>
      </c>
      <c r="CV22" s="149" t="str">
        <f t="shared" si="21"/>
        <v/>
      </c>
      <c r="CW22" s="149" t="str">
        <f t="shared" si="22"/>
        <v/>
      </c>
      <c r="CX22" s="149" t="str">
        <f t="shared" si="23"/>
        <v/>
      </c>
      <c r="CY22" s="149" t="str">
        <f t="shared" si="24"/>
        <v/>
      </c>
      <c r="CZ22" s="149" t="str">
        <f t="shared" si="25"/>
        <v/>
      </c>
      <c r="DA22" s="149" t="str">
        <f t="shared" si="26"/>
        <v/>
      </c>
      <c r="DB22" s="149" t="str">
        <f t="shared" si="27"/>
        <v/>
      </c>
      <c r="DC22" s="149" t="str">
        <f t="shared" si="28"/>
        <v/>
      </c>
      <c r="DD22" s="149" t="str">
        <f t="shared" si="29"/>
        <v/>
      </c>
      <c r="DE22" s="149" t="str">
        <f t="shared" si="30"/>
        <v/>
      </c>
      <c r="DF22" s="149" t="str">
        <f t="shared" si="31"/>
        <v/>
      </c>
      <c r="DG22" s="149" t="str">
        <f t="shared" si="32"/>
        <v/>
      </c>
      <c r="DH22" s="149" t="str">
        <f t="shared" si="33"/>
        <v/>
      </c>
      <c r="DI22" s="149" t="str">
        <f t="shared" si="34"/>
        <v/>
      </c>
      <c r="DJ22" s="149" t="str">
        <f t="shared" si="35"/>
        <v/>
      </c>
      <c r="DK22" s="149" t="str">
        <f t="shared" si="36"/>
        <v/>
      </c>
      <c r="DL22" s="149" t="str">
        <f t="shared" si="37"/>
        <v/>
      </c>
      <c r="DM22" s="149" t="str">
        <f t="shared" si="38"/>
        <v/>
      </c>
      <c r="DN22" s="149" t="str">
        <f t="shared" si="39"/>
        <v/>
      </c>
      <c r="DO22" s="149" t="str">
        <f t="shared" si="40"/>
        <v/>
      </c>
      <c r="DP22" s="149" t="str">
        <f t="shared" si="41"/>
        <v/>
      </c>
      <c r="DQ22" s="149" t="str">
        <f t="shared" si="42"/>
        <v/>
      </c>
      <c r="DR22" s="149" t="str">
        <f t="shared" si="43"/>
        <v/>
      </c>
      <c r="DS22" s="149" t="str">
        <f t="shared" si="44"/>
        <v/>
      </c>
      <c r="DT22" s="149" t="str">
        <f t="shared" si="45"/>
        <v/>
      </c>
      <c r="DU22" s="149" t="str">
        <f t="shared" si="46"/>
        <v/>
      </c>
      <c r="DV22" s="149" t="str">
        <f t="shared" si="47"/>
        <v/>
      </c>
      <c r="DW22" s="149" t="str">
        <f t="shared" si="48"/>
        <v/>
      </c>
      <c r="DX22" s="149" t="str">
        <f t="shared" si="49"/>
        <v/>
      </c>
      <c r="DY22" s="149" t="str">
        <f t="shared" si="50"/>
        <v/>
      </c>
    </row>
    <row r="23" spans="2:129" x14ac:dyDescent="0.25">
      <c r="B23" s="153" t="str">
        <f>IF(Calculation!A29=0,"",Calculation!A29+ROW(B23)/10000)</f>
        <v/>
      </c>
      <c r="C23" s="92" t="str">
        <f>IF($B23="","",SMALL($B$7:$B$56,ROWS($B$7:B23)))</f>
        <v/>
      </c>
      <c r="D23" s="15" t="str">
        <f>IF(C23&lt;&gt;"",IF(E23&gt;Settings!$D$8,"D",IF(E23&gt;Settings!$D$9,"Q","G"))," ")</f>
        <v xml:space="preserve"> </v>
      </c>
      <c r="E23" s="12" t="str">
        <f t="shared" si="51"/>
        <v xml:space="preserve"> </v>
      </c>
      <c r="F23" s="102" t="str">
        <f>IF(Calculation!A29=0,"",Calculation!K29)</f>
        <v/>
      </c>
      <c r="H23" s="92" t="str">
        <f t="shared" si="52"/>
        <v/>
      </c>
      <c r="I23" s="15" t="str">
        <f>IF(H23&lt;&gt;"",IF(J23&gt;Settings!$D$8,"D",IF(J23&gt;Settings!$D$9,"Q","G"))," ")</f>
        <v xml:space="preserve"> </v>
      </c>
      <c r="J23" s="91">
        <f>SUM(CR7:CR56)</f>
        <v>0</v>
      </c>
      <c r="L23" s="186"/>
      <c r="X23" s="148" t="str">
        <f t="shared" si="53"/>
        <v/>
      </c>
      <c r="Y23" s="148" t="str">
        <f>IF(X23="","",IF(Y22="","",$X23*Settings!$D$5-Y$6*Settings!$D$5))</f>
        <v/>
      </c>
      <c r="Z23" s="148" t="str">
        <f>IF(Y23="","",IF(Z22="","",$X23*Settings!$D$5-Z$6*Settings!$D$5))</f>
        <v/>
      </c>
      <c r="AA23" s="148" t="str">
        <f>IF(Z23="","",IF(AA22="","",$X23*Settings!$D$5-AA$6*Settings!$D$5))</f>
        <v/>
      </c>
      <c r="AB23" s="148" t="str">
        <f>IF(AA23="","",IF(AB22="","",$X23*Settings!$D$5-AB$6*Settings!$D$5))</f>
        <v/>
      </c>
      <c r="AC23" s="148" t="str">
        <f>IF(AB23="","",IF(AC22="","",$X23*Settings!$D$5-AC$6*Settings!$D$5))</f>
        <v/>
      </c>
      <c r="AD23" s="148" t="str">
        <f>IF(AC23="","",IF(AD22="","",$X23*Settings!$D$5-AD$6*Settings!$D$5))</f>
        <v/>
      </c>
      <c r="AE23" s="148" t="str">
        <f>IF(AD23="","",IF(AE22="","",$X23*Settings!$D$5-AE$6*Settings!$D$5))</f>
        <v/>
      </c>
      <c r="AF23" s="148" t="str">
        <f>IF(AE23="","",IF(AF22="","",$X23*Settings!$D$5-AF$6*Settings!$D$5))</f>
        <v/>
      </c>
      <c r="AG23" s="148" t="str">
        <f>IF(AF23="","",IF(AG22="","",$X23*Settings!$D$5-AG$6*Settings!$D$5))</f>
        <v/>
      </c>
      <c r="AH23" s="148" t="str">
        <f>IF(AG23="","",IF(AH22="","",$X23*Settings!$D$5-AH$6*Settings!$D$5))</f>
        <v/>
      </c>
      <c r="AI23" s="148" t="str">
        <f>IF(AH23="","",IF(AI22="","",$X23*Settings!$D$5-AI$6*Settings!$D$5))</f>
        <v/>
      </c>
      <c r="AJ23" s="148" t="str">
        <f>IF(AI23="","",IF(AJ22="","",$X23*Settings!$D$5-AJ$6*Settings!$D$5))</f>
        <v/>
      </c>
      <c r="AK23" s="148" t="str">
        <f>IF(AJ23="","",IF(AK22="","",$X23*Settings!$D$5-AK$6*Settings!$D$5))</f>
        <v/>
      </c>
      <c r="AL23" s="148" t="str">
        <f>IF(AK23="","",IF(AL22="","",$X23*Settings!$D$5-AL$6*Settings!$D$5))</f>
        <v/>
      </c>
      <c r="AM23" s="148" t="str">
        <f>IF(AL23="","",IF(AM22="","",$X23*Settings!$D$5-AM$6*Settings!$D$5))</f>
        <v/>
      </c>
      <c r="AN23" s="148" t="str">
        <f>IF(AM23="","",IF(AN22="","",$X23*Settings!$D$5-AN$6*Settings!$D$5))</f>
        <v/>
      </c>
      <c r="AO23" s="148" t="str">
        <f>IF(AN23="","",IF(AO22="","",$X23*Settings!$D$5-AO$6*Settings!$D$5))</f>
        <v/>
      </c>
      <c r="AP23" s="148" t="str">
        <f>IF(AO23="","",IF(AP22="","",$X23*Settings!$D$5-AP$6*Settings!$D$5))</f>
        <v/>
      </c>
      <c r="AQ23" s="148" t="str">
        <f>IF(AP23="","",IF(AQ22="","",$X23*Settings!$D$5-AQ$6*Settings!$D$5))</f>
        <v/>
      </c>
      <c r="AR23" s="148" t="str">
        <f>IF(AQ23="","",IF(AR22="","",$X23*Settings!$D$5-AR$6*Settings!$D$5))</f>
        <v/>
      </c>
      <c r="AS23" s="148" t="str">
        <f>IF(AR23="","",IF(AS22="","",$X23*Settings!$D$5-AS$6*Settings!$D$5))</f>
        <v/>
      </c>
      <c r="AT23" s="148" t="str">
        <f>IF(AS23="","",IF(AT22="","",$X23*Settings!$D$5-AT$6*Settings!$D$5))</f>
        <v/>
      </c>
      <c r="AU23" s="148" t="str">
        <f>IF(AT23="","",IF(AU22="","",$X23*Settings!$D$5-AU$6*Settings!$D$5))</f>
        <v/>
      </c>
      <c r="AV23" s="148" t="str">
        <f>IF(AU23="","",IF(AV22="","",$X23*Settings!$D$5-AV$6*Settings!$D$5))</f>
        <v/>
      </c>
      <c r="AW23" s="148" t="str">
        <f>IF(AV23="","",IF(AW22="","",$X23*Settings!$D$5-AW$6*Settings!$D$5))</f>
        <v/>
      </c>
      <c r="AX23" s="148" t="str">
        <f>IF(AW23="","",IF(AX22="","",$X23*Settings!$D$5-AX$6*Settings!$D$5))</f>
        <v/>
      </c>
      <c r="AY23" s="148" t="str">
        <f>IF(AX23="","",IF(AY22="","",$X23*Settings!$D$5-AY$6*Settings!$D$5))</f>
        <v/>
      </c>
      <c r="AZ23" s="148" t="str">
        <f>IF(AY23="","",IF(AZ22="","",$X23*Settings!$D$5-AZ$6*Settings!$D$5))</f>
        <v/>
      </c>
      <c r="BA23" s="148" t="str">
        <f>IF(AZ23="","",IF(BA22="","",$X23*Settings!$D$5-BA$6*Settings!$D$5))</f>
        <v/>
      </c>
      <c r="BB23" s="148" t="str">
        <f>IF(BA23="","",IF(BB22="","",$X23*Settings!$D$5-BB$6*Settings!$D$5))</f>
        <v/>
      </c>
      <c r="BC23" s="148" t="str">
        <f>IF(BB23="","",IF(BC22="","",$X23*Settings!$D$5-BC$6*Settings!$D$5))</f>
        <v/>
      </c>
      <c r="BD23" s="148" t="str">
        <f>IF(BC23="","",IF(BD22="","",$X23*Settings!$D$5-BD$6*Settings!$D$5))</f>
        <v/>
      </c>
      <c r="BE23" s="148" t="str">
        <f>IF(BD23="","",IF(BE22="","",$X23*Settings!$D$5-BE$6*Settings!$D$5))</f>
        <v/>
      </c>
      <c r="BF23" s="148" t="str">
        <f>IF(BE23="","",IF(BF22="","",$X23*Settings!$D$5-BF$6*Settings!$D$5))</f>
        <v/>
      </c>
      <c r="BG23" s="148" t="str">
        <f>IF(BF23="","",IF(BG22="","",$X23*Settings!$D$5-BG$6*Settings!$D$5))</f>
        <v/>
      </c>
      <c r="BH23" s="148" t="str">
        <f>IF(BG23="","",IF(BH22="","",$X23*Settings!$D$5-BH$6*Settings!$D$5))</f>
        <v/>
      </c>
      <c r="BI23" s="148" t="str">
        <f>IF(BH23="","",IF(BI22="","",$X23*Settings!$D$5-BI$6*Settings!$D$5))</f>
        <v/>
      </c>
      <c r="BJ23" s="148" t="str">
        <f>IF(BI23="","",IF(BJ22="","",$X23*Settings!$D$5-BJ$6*Settings!$D$5))</f>
        <v/>
      </c>
      <c r="BK23" s="148" t="str">
        <f>IF(BJ23="","",IF(BK22="","",$X23*Settings!$D$5-BK$6*Settings!$D$5))</f>
        <v/>
      </c>
      <c r="BL23" s="148" t="str">
        <f>IF(BK23="","",IF(BL22="","",$X23*Settings!$D$5-BL$6*Settings!$D$5))</f>
        <v/>
      </c>
      <c r="BM23" s="148" t="str">
        <f>IF(BL23="","",IF(BM22="","",$X23*Settings!$D$5-BM$6*Settings!$D$5))</f>
        <v/>
      </c>
      <c r="BN23" s="148" t="str">
        <f>IF(BM23="","",IF(BN22="","",$X23*Settings!$D$5-BN$6*Settings!$D$5))</f>
        <v/>
      </c>
      <c r="BO23" s="148" t="str">
        <f>IF(BN23="","",IF(BO22="","",$X23*Settings!$D$5-BO$6*Settings!$D$5))</f>
        <v/>
      </c>
      <c r="BP23" s="148" t="str">
        <f>IF(BO23="","",IF(BP22="","",$X23*Settings!$D$5-BP$6*Settings!$D$5))</f>
        <v/>
      </c>
      <c r="BQ23" s="148" t="str">
        <f>IF(BP23="","",IF(BQ22="","",$X23*Settings!$D$5-BQ$6*Settings!$D$5))</f>
        <v/>
      </c>
      <c r="BR23" s="148" t="str">
        <f>IF(BQ23="","",IF(BR22="","",$X23*Settings!$D$5-BR$6*Settings!$D$5))</f>
        <v/>
      </c>
      <c r="BS23" s="148" t="str">
        <f>IF(BR23="","",IF(BS22="","",$X23*Settings!$D$5-BS$6*Settings!$D$5))</f>
        <v/>
      </c>
      <c r="BT23" s="148" t="str">
        <f>IF(BS23="","",IF(BT22="","",$X23*Settings!$D$5-BT$6*Settings!$D$5))</f>
        <v/>
      </c>
      <c r="BU23" s="148" t="str">
        <f>IF(BT23="","",IF(BU22="","",$X23*Settings!$D$5-BU$6*Settings!$D$5))</f>
        <v/>
      </c>
      <c r="BV23" s="148" t="str">
        <f>IF(BU23="","",IF(BV22="","",$X23*Settings!$D$5-BV$6*Settings!$D$5))</f>
        <v/>
      </c>
      <c r="BX23" s="144">
        <v>17</v>
      </c>
      <c r="BY23" s="145">
        <v>0.57850685825966996</v>
      </c>
      <c r="CA23" s="148" t="str">
        <f t="shared" si="54"/>
        <v/>
      </c>
      <c r="CB23" s="149" t="str">
        <f t="shared" si="1"/>
        <v/>
      </c>
      <c r="CC23" s="149" t="str">
        <f t="shared" si="2"/>
        <v/>
      </c>
      <c r="CD23" s="149" t="str">
        <f t="shared" si="3"/>
        <v/>
      </c>
      <c r="CE23" s="149" t="str">
        <f t="shared" si="4"/>
        <v/>
      </c>
      <c r="CF23" s="149" t="str">
        <f t="shared" si="5"/>
        <v/>
      </c>
      <c r="CG23" s="149" t="str">
        <f t="shared" si="6"/>
        <v/>
      </c>
      <c r="CH23" s="149" t="str">
        <f t="shared" si="7"/>
        <v/>
      </c>
      <c r="CI23" s="149" t="str">
        <f t="shared" si="8"/>
        <v/>
      </c>
      <c r="CJ23" s="149" t="str">
        <f t="shared" si="9"/>
        <v/>
      </c>
      <c r="CK23" s="149" t="str">
        <f t="shared" si="10"/>
        <v/>
      </c>
      <c r="CL23" s="149" t="str">
        <f t="shared" si="11"/>
        <v/>
      </c>
      <c r="CM23" s="149" t="str">
        <f t="shared" si="12"/>
        <v/>
      </c>
      <c r="CN23" s="149" t="str">
        <f t="shared" si="13"/>
        <v/>
      </c>
      <c r="CO23" s="149" t="str">
        <f t="shared" si="14"/>
        <v/>
      </c>
      <c r="CP23" s="149" t="str">
        <f t="shared" si="15"/>
        <v/>
      </c>
      <c r="CQ23" s="149" t="str">
        <f t="shared" si="16"/>
        <v/>
      </c>
      <c r="CR23" s="149" t="str">
        <f t="shared" si="17"/>
        <v/>
      </c>
      <c r="CS23" s="149" t="str">
        <f t="shared" si="18"/>
        <v/>
      </c>
      <c r="CT23" s="149" t="str">
        <f t="shared" si="19"/>
        <v/>
      </c>
      <c r="CU23" s="149" t="str">
        <f t="shared" si="20"/>
        <v/>
      </c>
      <c r="CV23" s="149" t="str">
        <f t="shared" si="21"/>
        <v/>
      </c>
      <c r="CW23" s="149" t="str">
        <f t="shared" si="22"/>
        <v/>
      </c>
      <c r="CX23" s="149" t="str">
        <f t="shared" si="23"/>
        <v/>
      </c>
      <c r="CY23" s="149" t="str">
        <f t="shared" si="24"/>
        <v/>
      </c>
      <c r="CZ23" s="149" t="str">
        <f t="shared" si="25"/>
        <v/>
      </c>
      <c r="DA23" s="149" t="str">
        <f t="shared" si="26"/>
        <v/>
      </c>
      <c r="DB23" s="149" t="str">
        <f t="shared" si="27"/>
        <v/>
      </c>
      <c r="DC23" s="149" t="str">
        <f t="shared" si="28"/>
        <v/>
      </c>
      <c r="DD23" s="149" t="str">
        <f t="shared" si="29"/>
        <v/>
      </c>
      <c r="DE23" s="149" t="str">
        <f t="shared" si="30"/>
        <v/>
      </c>
      <c r="DF23" s="149" t="str">
        <f t="shared" si="31"/>
        <v/>
      </c>
      <c r="DG23" s="149" t="str">
        <f t="shared" si="32"/>
        <v/>
      </c>
      <c r="DH23" s="149" t="str">
        <f t="shared" si="33"/>
        <v/>
      </c>
      <c r="DI23" s="149" t="str">
        <f t="shared" si="34"/>
        <v/>
      </c>
      <c r="DJ23" s="149" t="str">
        <f t="shared" si="35"/>
        <v/>
      </c>
      <c r="DK23" s="149" t="str">
        <f t="shared" si="36"/>
        <v/>
      </c>
      <c r="DL23" s="149" t="str">
        <f t="shared" si="37"/>
        <v/>
      </c>
      <c r="DM23" s="149" t="str">
        <f t="shared" si="38"/>
        <v/>
      </c>
      <c r="DN23" s="149" t="str">
        <f t="shared" si="39"/>
        <v/>
      </c>
      <c r="DO23" s="149" t="str">
        <f t="shared" si="40"/>
        <v/>
      </c>
      <c r="DP23" s="149" t="str">
        <f t="shared" si="41"/>
        <v/>
      </c>
      <c r="DQ23" s="149" t="str">
        <f t="shared" si="42"/>
        <v/>
      </c>
      <c r="DR23" s="149" t="str">
        <f t="shared" si="43"/>
        <v/>
      </c>
      <c r="DS23" s="149" t="str">
        <f t="shared" si="44"/>
        <v/>
      </c>
      <c r="DT23" s="149" t="str">
        <f t="shared" si="45"/>
        <v/>
      </c>
      <c r="DU23" s="149" t="str">
        <f t="shared" si="46"/>
        <v/>
      </c>
      <c r="DV23" s="149" t="str">
        <f t="shared" si="47"/>
        <v/>
      </c>
      <c r="DW23" s="149" t="str">
        <f t="shared" si="48"/>
        <v/>
      </c>
      <c r="DX23" s="149" t="str">
        <f t="shared" si="49"/>
        <v/>
      </c>
      <c r="DY23" s="149" t="str">
        <f t="shared" si="50"/>
        <v/>
      </c>
    </row>
    <row r="24" spans="2:129" x14ac:dyDescent="0.25">
      <c r="B24" s="153" t="str">
        <f>IF(Calculation!A30=0,"",Calculation!A30+ROW(B24)/10000)</f>
        <v/>
      </c>
      <c r="C24" s="92" t="str">
        <f>IF($B24="","",SMALL($B$7:$B$56,ROWS($B$7:B24)))</f>
        <v/>
      </c>
      <c r="D24" s="15" t="str">
        <f>IF(C24&lt;&gt;"",IF(E24&gt;Settings!$D$8,"D",IF(E24&gt;Settings!$D$9,"Q","G"))," ")</f>
        <v xml:space="preserve"> </v>
      </c>
      <c r="E24" s="12" t="str">
        <f t="shared" si="51"/>
        <v xml:space="preserve"> </v>
      </c>
      <c r="F24" s="102" t="str">
        <f>IF(Calculation!A30=0,"",Calculation!K30)</f>
        <v/>
      </c>
      <c r="H24" s="92" t="str">
        <f t="shared" si="52"/>
        <v/>
      </c>
      <c r="I24" s="15" t="str">
        <f>IF(H24&lt;&gt;"",IF(J24&gt;Settings!$D$8,"D",IF(J24&gt;Settings!$D$9,"Q","G"))," ")</f>
        <v xml:space="preserve"> </v>
      </c>
      <c r="J24" s="91">
        <f>SUM(CS7:CS56)</f>
        <v>0</v>
      </c>
      <c r="L24" s="186"/>
      <c r="X24" s="148" t="str">
        <f t="shared" si="53"/>
        <v/>
      </c>
      <c r="Y24" s="148" t="str">
        <f>IF(X24="","",IF(Y23="","",$X24*Settings!$D$5-Y$6*Settings!$D$5))</f>
        <v/>
      </c>
      <c r="Z24" s="148" t="str">
        <f>IF(Y24="","",IF(Z23="","",$X24*Settings!$D$5-Z$6*Settings!$D$5))</f>
        <v/>
      </c>
      <c r="AA24" s="148" t="str">
        <f>IF(Z24="","",IF(AA23="","",$X24*Settings!$D$5-AA$6*Settings!$D$5))</f>
        <v/>
      </c>
      <c r="AB24" s="148" t="str">
        <f>IF(AA24="","",IF(AB23="","",$X24*Settings!$D$5-AB$6*Settings!$D$5))</f>
        <v/>
      </c>
      <c r="AC24" s="148" t="str">
        <f>IF(AB24="","",IF(AC23="","",$X24*Settings!$D$5-AC$6*Settings!$D$5))</f>
        <v/>
      </c>
      <c r="AD24" s="148" t="str">
        <f>IF(AC24="","",IF(AD23="","",$X24*Settings!$D$5-AD$6*Settings!$D$5))</f>
        <v/>
      </c>
      <c r="AE24" s="148" t="str">
        <f>IF(AD24="","",IF(AE23="","",$X24*Settings!$D$5-AE$6*Settings!$D$5))</f>
        <v/>
      </c>
      <c r="AF24" s="148" t="str">
        <f>IF(AE24="","",IF(AF23="","",$X24*Settings!$D$5-AF$6*Settings!$D$5))</f>
        <v/>
      </c>
      <c r="AG24" s="148" t="str">
        <f>IF(AF24="","",IF(AG23="","",$X24*Settings!$D$5-AG$6*Settings!$D$5))</f>
        <v/>
      </c>
      <c r="AH24" s="148" t="str">
        <f>IF(AG24="","",IF(AH23="","",$X24*Settings!$D$5-AH$6*Settings!$D$5))</f>
        <v/>
      </c>
      <c r="AI24" s="148" t="str">
        <f>IF(AH24="","",IF(AI23="","",$X24*Settings!$D$5-AI$6*Settings!$D$5))</f>
        <v/>
      </c>
      <c r="AJ24" s="148" t="str">
        <f>IF(AI24="","",IF(AJ23="","",$X24*Settings!$D$5-AJ$6*Settings!$D$5))</f>
        <v/>
      </c>
      <c r="AK24" s="148" t="str">
        <f>IF(AJ24="","",IF(AK23="","",$X24*Settings!$D$5-AK$6*Settings!$D$5))</f>
        <v/>
      </c>
      <c r="AL24" s="148" t="str">
        <f>IF(AK24="","",IF(AL23="","",$X24*Settings!$D$5-AL$6*Settings!$D$5))</f>
        <v/>
      </c>
      <c r="AM24" s="148" t="str">
        <f>IF(AL24="","",IF(AM23="","",$X24*Settings!$D$5-AM$6*Settings!$D$5))</f>
        <v/>
      </c>
      <c r="AN24" s="148" t="str">
        <f>IF(AM24="","",IF(AN23="","",$X24*Settings!$D$5-AN$6*Settings!$D$5))</f>
        <v/>
      </c>
      <c r="AO24" s="148" t="str">
        <f>IF(AN24="","",IF(AO23="","",$X24*Settings!$D$5-AO$6*Settings!$D$5))</f>
        <v/>
      </c>
      <c r="AP24" s="148" t="str">
        <f>IF(AO24="","",IF(AP23="","",$X24*Settings!$D$5-AP$6*Settings!$D$5))</f>
        <v/>
      </c>
      <c r="AQ24" s="148" t="str">
        <f>IF(AP24="","",IF(AQ23="","",$X24*Settings!$D$5-AQ$6*Settings!$D$5))</f>
        <v/>
      </c>
      <c r="AR24" s="148" t="str">
        <f>IF(AQ24="","",IF(AR23="","",$X24*Settings!$D$5-AR$6*Settings!$D$5))</f>
        <v/>
      </c>
      <c r="AS24" s="148" t="str">
        <f>IF(AR24="","",IF(AS23="","",$X24*Settings!$D$5-AS$6*Settings!$D$5))</f>
        <v/>
      </c>
      <c r="AT24" s="148" t="str">
        <f>IF(AS24="","",IF(AT23="","",$X24*Settings!$D$5-AT$6*Settings!$D$5))</f>
        <v/>
      </c>
      <c r="AU24" s="148" t="str">
        <f>IF(AT24="","",IF(AU23="","",$X24*Settings!$D$5-AU$6*Settings!$D$5))</f>
        <v/>
      </c>
      <c r="AV24" s="148" t="str">
        <f>IF(AU24="","",IF(AV23="","",$X24*Settings!$D$5-AV$6*Settings!$D$5))</f>
        <v/>
      </c>
      <c r="AW24" s="148" t="str">
        <f>IF(AV24="","",IF(AW23="","",$X24*Settings!$D$5-AW$6*Settings!$D$5))</f>
        <v/>
      </c>
      <c r="AX24" s="148" t="str">
        <f>IF(AW24="","",IF(AX23="","",$X24*Settings!$D$5-AX$6*Settings!$D$5))</f>
        <v/>
      </c>
      <c r="AY24" s="148" t="str">
        <f>IF(AX24="","",IF(AY23="","",$X24*Settings!$D$5-AY$6*Settings!$D$5))</f>
        <v/>
      </c>
      <c r="AZ24" s="148" t="str">
        <f>IF(AY24="","",IF(AZ23="","",$X24*Settings!$D$5-AZ$6*Settings!$D$5))</f>
        <v/>
      </c>
      <c r="BA24" s="148" t="str">
        <f>IF(AZ24="","",IF(BA23="","",$X24*Settings!$D$5-BA$6*Settings!$D$5))</f>
        <v/>
      </c>
      <c r="BB24" s="148" t="str">
        <f>IF(BA24="","",IF(BB23="","",$X24*Settings!$D$5-BB$6*Settings!$D$5))</f>
        <v/>
      </c>
      <c r="BC24" s="148" t="str">
        <f>IF(BB24="","",IF(BC23="","",$X24*Settings!$D$5-BC$6*Settings!$D$5))</f>
        <v/>
      </c>
      <c r="BD24" s="148" t="str">
        <f>IF(BC24="","",IF(BD23="","",$X24*Settings!$D$5-BD$6*Settings!$D$5))</f>
        <v/>
      </c>
      <c r="BE24" s="148" t="str">
        <f>IF(BD24="","",IF(BE23="","",$X24*Settings!$D$5-BE$6*Settings!$D$5))</f>
        <v/>
      </c>
      <c r="BF24" s="148" t="str">
        <f>IF(BE24="","",IF(BF23="","",$X24*Settings!$D$5-BF$6*Settings!$D$5))</f>
        <v/>
      </c>
      <c r="BG24" s="148" t="str">
        <f>IF(BF24="","",IF(BG23="","",$X24*Settings!$D$5-BG$6*Settings!$D$5))</f>
        <v/>
      </c>
      <c r="BH24" s="148" t="str">
        <f>IF(BG24="","",IF(BH23="","",$X24*Settings!$D$5-BH$6*Settings!$D$5))</f>
        <v/>
      </c>
      <c r="BI24" s="148" t="str">
        <f>IF(BH24="","",IF(BI23="","",$X24*Settings!$D$5-BI$6*Settings!$D$5))</f>
        <v/>
      </c>
      <c r="BJ24" s="148" t="str">
        <f>IF(BI24="","",IF(BJ23="","",$X24*Settings!$D$5-BJ$6*Settings!$D$5))</f>
        <v/>
      </c>
      <c r="BK24" s="148" t="str">
        <f>IF(BJ24="","",IF(BK23="","",$X24*Settings!$D$5-BK$6*Settings!$D$5))</f>
        <v/>
      </c>
      <c r="BL24" s="148" t="str">
        <f>IF(BK24="","",IF(BL23="","",$X24*Settings!$D$5-BL$6*Settings!$D$5))</f>
        <v/>
      </c>
      <c r="BM24" s="148" t="str">
        <f>IF(BL24="","",IF(BM23="","",$X24*Settings!$D$5-BM$6*Settings!$D$5))</f>
        <v/>
      </c>
      <c r="BN24" s="148" t="str">
        <f>IF(BM24="","",IF(BN23="","",$X24*Settings!$D$5-BN$6*Settings!$D$5))</f>
        <v/>
      </c>
      <c r="BO24" s="148" t="str">
        <f>IF(BN24="","",IF(BO23="","",$X24*Settings!$D$5-BO$6*Settings!$D$5))</f>
        <v/>
      </c>
      <c r="BP24" s="148" t="str">
        <f>IF(BO24="","",IF(BP23="","",$X24*Settings!$D$5-BP$6*Settings!$D$5))</f>
        <v/>
      </c>
      <c r="BQ24" s="148" t="str">
        <f>IF(BP24="","",IF(BQ23="","",$X24*Settings!$D$5-BQ$6*Settings!$D$5))</f>
        <v/>
      </c>
      <c r="BR24" s="148" t="str">
        <f>IF(BQ24="","",IF(BR23="","",$X24*Settings!$D$5-BR$6*Settings!$D$5))</f>
        <v/>
      </c>
      <c r="BS24" s="148" t="str">
        <f>IF(BR24="","",IF(BS23="","",$X24*Settings!$D$5-BS$6*Settings!$D$5))</f>
        <v/>
      </c>
      <c r="BT24" s="148" t="str">
        <f>IF(BS24="","",IF(BT23="","",$X24*Settings!$D$5-BT$6*Settings!$D$5))</f>
        <v/>
      </c>
      <c r="BU24" s="148" t="str">
        <f>IF(BT24="","",IF(BU23="","",$X24*Settings!$D$5-BU$6*Settings!$D$5))</f>
        <v/>
      </c>
      <c r="BV24" s="148" t="str">
        <f>IF(BU24="","",IF(BV23="","",$X24*Settings!$D$5-BV$6*Settings!$D$5))</f>
        <v/>
      </c>
      <c r="BX24" s="144">
        <v>18</v>
      </c>
      <c r="BY24" s="145">
        <v>0.53334687878749176</v>
      </c>
      <c r="CA24" s="148" t="str">
        <f t="shared" si="54"/>
        <v/>
      </c>
      <c r="CB24" s="149" t="str">
        <f t="shared" si="1"/>
        <v/>
      </c>
      <c r="CC24" s="149" t="str">
        <f t="shared" si="2"/>
        <v/>
      </c>
      <c r="CD24" s="149" t="str">
        <f t="shared" si="3"/>
        <v/>
      </c>
      <c r="CE24" s="149" t="str">
        <f t="shared" si="4"/>
        <v/>
      </c>
      <c r="CF24" s="149" t="str">
        <f t="shared" si="5"/>
        <v/>
      </c>
      <c r="CG24" s="149" t="str">
        <f t="shared" si="6"/>
        <v/>
      </c>
      <c r="CH24" s="149" t="str">
        <f t="shared" si="7"/>
        <v/>
      </c>
      <c r="CI24" s="149" t="str">
        <f t="shared" si="8"/>
        <v/>
      </c>
      <c r="CJ24" s="149" t="str">
        <f t="shared" si="9"/>
        <v/>
      </c>
      <c r="CK24" s="149" t="str">
        <f t="shared" si="10"/>
        <v/>
      </c>
      <c r="CL24" s="149" t="str">
        <f t="shared" si="11"/>
        <v/>
      </c>
      <c r="CM24" s="149" t="str">
        <f t="shared" si="12"/>
        <v/>
      </c>
      <c r="CN24" s="149" t="str">
        <f t="shared" si="13"/>
        <v/>
      </c>
      <c r="CO24" s="149" t="str">
        <f t="shared" si="14"/>
        <v/>
      </c>
      <c r="CP24" s="149" t="str">
        <f t="shared" si="15"/>
        <v/>
      </c>
      <c r="CQ24" s="149" t="str">
        <f t="shared" si="16"/>
        <v/>
      </c>
      <c r="CR24" s="149" t="str">
        <f t="shared" si="17"/>
        <v/>
      </c>
      <c r="CS24" s="149" t="str">
        <f t="shared" si="18"/>
        <v/>
      </c>
      <c r="CT24" s="149" t="str">
        <f t="shared" si="19"/>
        <v/>
      </c>
      <c r="CU24" s="149" t="str">
        <f t="shared" si="20"/>
        <v/>
      </c>
      <c r="CV24" s="149" t="str">
        <f t="shared" si="21"/>
        <v/>
      </c>
      <c r="CW24" s="149" t="str">
        <f t="shared" si="22"/>
        <v/>
      </c>
      <c r="CX24" s="149" t="str">
        <f t="shared" si="23"/>
        <v/>
      </c>
      <c r="CY24" s="149" t="str">
        <f t="shared" si="24"/>
        <v/>
      </c>
      <c r="CZ24" s="149" t="str">
        <f t="shared" si="25"/>
        <v/>
      </c>
      <c r="DA24" s="149" t="str">
        <f t="shared" si="26"/>
        <v/>
      </c>
      <c r="DB24" s="149" t="str">
        <f t="shared" si="27"/>
        <v/>
      </c>
      <c r="DC24" s="149" t="str">
        <f t="shared" si="28"/>
        <v/>
      </c>
      <c r="DD24" s="149" t="str">
        <f t="shared" si="29"/>
        <v/>
      </c>
      <c r="DE24" s="149" t="str">
        <f t="shared" si="30"/>
        <v/>
      </c>
      <c r="DF24" s="149" t="str">
        <f t="shared" si="31"/>
        <v/>
      </c>
      <c r="DG24" s="149" t="str">
        <f t="shared" si="32"/>
        <v/>
      </c>
      <c r="DH24" s="149" t="str">
        <f t="shared" si="33"/>
        <v/>
      </c>
      <c r="DI24" s="149" t="str">
        <f t="shared" si="34"/>
        <v/>
      </c>
      <c r="DJ24" s="149" t="str">
        <f t="shared" si="35"/>
        <v/>
      </c>
      <c r="DK24" s="149" t="str">
        <f t="shared" si="36"/>
        <v/>
      </c>
      <c r="DL24" s="149" t="str">
        <f t="shared" si="37"/>
        <v/>
      </c>
      <c r="DM24" s="149" t="str">
        <f t="shared" si="38"/>
        <v/>
      </c>
      <c r="DN24" s="149" t="str">
        <f t="shared" si="39"/>
        <v/>
      </c>
      <c r="DO24" s="149" t="str">
        <f t="shared" si="40"/>
        <v/>
      </c>
      <c r="DP24" s="149" t="str">
        <f t="shared" si="41"/>
        <v/>
      </c>
      <c r="DQ24" s="149" t="str">
        <f t="shared" si="42"/>
        <v/>
      </c>
      <c r="DR24" s="149" t="str">
        <f t="shared" si="43"/>
        <v/>
      </c>
      <c r="DS24" s="149" t="str">
        <f t="shared" si="44"/>
        <v/>
      </c>
      <c r="DT24" s="149" t="str">
        <f t="shared" si="45"/>
        <v/>
      </c>
      <c r="DU24" s="149" t="str">
        <f t="shared" si="46"/>
        <v/>
      </c>
      <c r="DV24" s="149" t="str">
        <f t="shared" si="47"/>
        <v/>
      </c>
      <c r="DW24" s="149" t="str">
        <f t="shared" si="48"/>
        <v/>
      </c>
      <c r="DX24" s="149" t="str">
        <f t="shared" si="49"/>
        <v/>
      </c>
      <c r="DY24" s="149" t="str">
        <f t="shared" si="50"/>
        <v/>
      </c>
    </row>
    <row r="25" spans="2:129" x14ac:dyDescent="0.25">
      <c r="B25" s="153" t="str">
        <f>IF(Calculation!A31=0,"",Calculation!A31+ROW(B25)/10000)</f>
        <v/>
      </c>
      <c r="C25" s="92" t="str">
        <f>IF($B25="","",SMALL($B$7:$B$56,ROWS($B$7:B25)))</f>
        <v/>
      </c>
      <c r="D25" s="15" t="str">
        <f>IF(C25&lt;&gt;"",IF(E25&gt;Settings!$D$8,"D",IF(E25&gt;Settings!$D$9,"Q","G"))," ")</f>
        <v xml:space="preserve"> </v>
      </c>
      <c r="E25" s="12" t="str">
        <f t="shared" si="51"/>
        <v xml:space="preserve"> </v>
      </c>
      <c r="F25" s="102" t="str">
        <f>IF(Calculation!A31=0,"",Calculation!K31)</f>
        <v/>
      </c>
      <c r="H25" s="92" t="str">
        <f t="shared" si="52"/>
        <v/>
      </c>
      <c r="I25" s="15" t="str">
        <f>IF(H25&lt;&gt;"",IF(J25&gt;Settings!$D$8,"D",IF(J25&gt;Settings!$D$9,"Q","G"))," ")</f>
        <v xml:space="preserve"> </v>
      </c>
      <c r="J25" s="91">
        <f>SUM(CT7:CT56)</f>
        <v>0</v>
      </c>
      <c r="L25" s="186"/>
      <c r="X25" s="148" t="str">
        <f t="shared" si="53"/>
        <v/>
      </c>
      <c r="Y25" s="148" t="str">
        <f>IF(X25="","",IF(Y24="","",$X25*Settings!$D$5-Y$6*Settings!$D$5))</f>
        <v/>
      </c>
      <c r="Z25" s="148" t="str">
        <f>IF(Y25="","",IF(Z24="","",$X25*Settings!$D$5-Z$6*Settings!$D$5))</f>
        <v/>
      </c>
      <c r="AA25" s="148" t="str">
        <f>IF(Z25="","",IF(AA24="","",$X25*Settings!$D$5-AA$6*Settings!$D$5))</f>
        <v/>
      </c>
      <c r="AB25" s="148" t="str">
        <f>IF(AA25="","",IF(AB24="","",$X25*Settings!$D$5-AB$6*Settings!$D$5))</f>
        <v/>
      </c>
      <c r="AC25" s="148" t="str">
        <f>IF(AB25="","",IF(AC24="","",$X25*Settings!$D$5-AC$6*Settings!$D$5))</f>
        <v/>
      </c>
      <c r="AD25" s="148" t="str">
        <f>IF(AC25="","",IF(AD24="","",$X25*Settings!$D$5-AD$6*Settings!$D$5))</f>
        <v/>
      </c>
      <c r="AE25" s="148" t="str">
        <f>IF(AD25="","",IF(AE24="","",$X25*Settings!$D$5-AE$6*Settings!$D$5))</f>
        <v/>
      </c>
      <c r="AF25" s="148" t="str">
        <f>IF(AE25="","",IF(AF24="","",$X25*Settings!$D$5-AF$6*Settings!$D$5))</f>
        <v/>
      </c>
      <c r="AG25" s="148" t="str">
        <f>IF(AF25="","",IF(AG24="","",$X25*Settings!$D$5-AG$6*Settings!$D$5))</f>
        <v/>
      </c>
      <c r="AH25" s="148" t="str">
        <f>IF(AG25="","",IF(AH24="","",$X25*Settings!$D$5-AH$6*Settings!$D$5))</f>
        <v/>
      </c>
      <c r="AI25" s="148" t="str">
        <f>IF(AH25="","",IF(AI24="","",$X25*Settings!$D$5-AI$6*Settings!$D$5))</f>
        <v/>
      </c>
      <c r="AJ25" s="148" t="str">
        <f>IF(AI25="","",IF(AJ24="","",$X25*Settings!$D$5-AJ$6*Settings!$D$5))</f>
        <v/>
      </c>
      <c r="AK25" s="148" t="str">
        <f>IF(AJ25="","",IF(AK24="","",$X25*Settings!$D$5-AK$6*Settings!$D$5))</f>
        <v/>
      </c>
      <c r="AL25" s="148" t="str">
        <f>IF(AK25="","",IF(AL24="","",$X25*Settings!$D$5-AL$6*Settings!$D$5))</f>
        <v/>
      </c>
      <c r="AM25" s="148" t="str">
        <f>IF(AL25="","",IF(AM24="","",$X25*Settings!$D$5-AM$6*Settings!$D$5))</f>
        <v/>
      </c>
      <c r="AN25" s="148" t="str">
        <f>IF(AM25="","",IF(AN24="","",$X25*Settings!$D$5-AN$6*Settings!$D$5))</f>
        <v/>
      </c>
      <c r="AO25" s="148" t="str">
        <f>IF(AN25="","",IF(AO24="","",$X25*Settings!$D$5-AO$6*Settings!$D$5))</f>
        <v/>
      </c>
      <c r="AP25" s="148" t="str">
        <f>IF(AO25="","",IF(AP24="","",$X25*Settings!$D$5-AP$6*Settings!$D$5))</f>
        <v/>
      </c>
      <c r="AQ25" s="148" t="str">
        <f>IF(AP25="","",IF(AQ24="","",$X25*Settings!$D$5-AQ$6*Settings!$D$5))</f>
        <v/>
      </c>
      <c r="AR25" s="148" t="str">
        <f>IF(AQ25="","",IF(AR24="","",$X25*Settings!$D$5-AR$6*Settings!$D$5))</f>
        <v/>
      </c>
      <c r="AS25" s="148" t="str">
        <f>IF(AR25="","",IF(AS24="","",$X25*Settings!$D$5-AS$6*Settings!$D$5))</f>
        <v/>
      </c>
      <c r="AT25" s="148" t="str">
        <f>IF(AS25="","",IF(AT24="","",$X25*Settings!$D$5-AT$6*Settings!$D$5))</f>
        <v/>
      </c>
      <c r="AU25" s="148" t="str">
        <f>IF(AT25="","",IF(AU24="","",$X25*Settings!$D$5-AU$6*Settings!$D$5))</f>
        <v/>
      </c>
      <c r="AV25" s="148" t="str">
        <f>IF(AU25="","",IF(AV24="","",$X25*Settings!$D$5-AV$6*Settings!$D$5))</f>
        <v/>
      </c>
      <c r="AW25" s="148" t="str">
        <f>IF(AV25="","",IF(AW24="","",$X25*Settings!$D$5-AW$6*Settings!$D$5))</f>
        <v/>
      </c>
      <c r="AX25" s="148" t="str">
        <f>IF(AW25="","",IF(AX24="","",$X25*Settings!$D$5-AX$6*Settings!$D$5))</f>
        <v/>
      </c>
      <c r="AY25" s="148" t="str">
        <f>IF(AX25="","",IF(AY24="","",$X25*Settings!$D$5-AY$6*Settings!$D$5))</f>
        <v/>
      </c>
      <c r="AZ25" s="148" t="str">
        <f>IF(AY25="","",IF(AZ24="","",$X25*Settings!$D$5-AZ$6*Settings!$D$5))</f>
        <v/>
      </c>
      <c r="BA25" s="148" t="str">
        <f>IF(AZ25="","",IF(BA24="","",$X25*Settings!$D$5-BA$6*Settings!$D$5))</f>
        <v/>
      </c>
      <c r="BB25" s="148" t="str">
        <f>IF(BA25="","",IF(BB24="","",$X25*Settings!$D$5-BB$6*Settings!$D$5))</f>
        <v/>
      </c>
      <c r="BC25" s="148" t="str">
        <f>IF(BB25="","",IF(BC24="","",$X25*Settings!$D$5-BC$6*Settings!$D$5))</f>
        <v/>
      </c>
      <c r="BD25" s="148" t="str">
        <f>IF(BC25="","",IF(BD24="","",$X25*Settings!$D$5-BD$6*Settings!$D$5))</f>
        <v/>
      </c>
      <c r="BE25" s="148" t="str">
        <f>IF(BD25="","",IF(BE24="","",$X25*Settings!$D$5-BE$6*Settings!$D$5))</f>
        <v/>
      </c>
      <c r="BF25" s="148" t="str">
        <f>IF(BE25="","",IF(BF24="","",$X25*Settings!$D$5-BF$6*Settings!$D$5))</f>
        <v/>
      </c>
      <c r="BG25" s="148" t="str">
        <f>IF(BF25="","",IF(BG24="","",$X25*Settings!$D$5-BG$6*Settings!$D$5))</f>
        <v/>
      </c>
      <c r="BH25" s="148" t="str">
        <f>IF(BG25="","",IF(BH24="","",$X25*Settings!$D$5-BH$6*Settings!$D$5))</f>
        <v/>
      </c>
      <c r="BI25" s="148" t="str">
        <f>IF(BH25="","",IF(BI24="","",$X25*Settings!$D$5-BI$6*Settings!$D$5))</f>
        <v/>
      </c>
      <c r="BJ25" s="148" t="str">
        <f>IF(BI25="","",IF(BJ24="","",$X25*Settings!$D$5-BJ$6*Settings!$D$5))</f>
        <v/>
      </c>
      <c r="BK25" s="148" t="str">
        <f>IF(BJ25="","",IF(BK24="","",$X25*Settings!$D$5-BK$6*Settings!$D$5))</f>
        <v/>
      </c>
      <c r="BL25" s="148" t="str">
        <f>IF(BK25="","",IF(BL24="","",$X25*Settings!$D$5-BL$6*Settings!$D$5))</f>
        <v/>
      </c>
      <c r="BM25" s="148" t="str">
        <f>IF(BL25="","",IF(BM24="","",$X25*Settings!$D$5-BM$6*Settings!$D$5))</f>
        <v/>
      </c>
      <c r="BN25" s="148" t="str">
        <f>IF(BM25="","",IF(BN24="","",$X25*Settings!$D$5-BN$6*Settings!$D$5))</f>
        <v/>
      </c>
      <c r="BO25" s="148" t="str">
        <f>IF(BN25="","",IF(BO24="","",$X25*Settings!$D$5-BO$6*Settings!$D$5))</f>
        <v/>
      </c>
      <c r="BP25" s="148" t="str">
        <f>IF(BO25="","",IF(BP24="","",$X25*Settings!$D$5-BP$6*Settings!$D$5))</f>
        <v/>
      </c>
      <c r="BQ25" s="148" t="str">
        <f>IF(BP25="","",IF(BQ24="","",$X25*Settings!$D$5-BQ$6*Settings!$D$5))</f>
        <v/>
      </c>
      <c r="BR25" s="148" t="str">
        <f>IF(BQ25="","",IF(BR24="","",$X25*Settings!$D$5-BR$6*Settings!$D$5))</f>
        <v/>
      </c>
      <c r="BS25" s="148" t="str">
        <f>IF(BR25="","",IF(BS24="","",$X25*Settings!$D$5-BS$6*Settings!$D$5))</f>
        <v/>
      </c>
      <c r="BT25" s="148" t="str">
        <f>IF(BS25="","",IF(BT24="","",$X25*Settings!$D$5-BT$6*Settings!$D$5))</f>
        <v/>
      </c>
      <c r="BU25" s="148" t="str">
        <f>IF(BT25="","",IF(BU24="","",$X25*Settings!$D$5-BU$6*Settings!$D$5))</f>
        <v/>
      </c>
      <c r="BV25" s="148" t="str">
        <f>IF(BU25="","",IF(BV24="","",$X25*Settings!$D$5-BV$6*Settings!$D$5))</f>
        <v/>
      </c>
      <c r="BX25" s="144">
        <v>19</v>
      </c>
      <c r="BY25" s="145">
        <v>0.48818689931531345</v>
      </c>
      <c r="CA25" s="148" t="str">
        <f t="shared" si="54"/>
        <v/>
      </c>
      <c r="CB25" s="149" t="str">
        <f t="shared" si="1"/>
        <v/>
      </c>
      <c r="CC25" s="149" t="str">
        <f t="shared" si="2"/>
        <v/>
      </c>
      <c r="CD25" s="149" t="str">
        <f t="shared" si="3"/>
        <v/>
      </c>
      <c r="CE25" s="149" t="str">
        <f t="shared" si="4"/>
        <v/>
      </c>
      <c r="CF25" s="149" t="str">
        <f t="shared" si="5"/>
        <v/>
      </c>
      <c r="CG25" s="149" t="str">
        <f t="shared" si="6"/>
        <v/>
      </c>
      <c r="CH25" s="149" t="str">
        <f t="shared" si="7"/>
        <v/>
      </c>
      <c r="CI25" s="149" t="str">
        <f t="shared" si="8"/>
        <v/>
      </c>
      <c r="CJ25" s="149" t="str">
        <f t="shared" si="9"/>
        <v/>
      </c>
      <c r="CK25" s="149" t="str">
        <f t="shared" si="10"/>
        <v/>
      </c>
      <c r="CL25" s="149" t="str">
        <f t="shared" si="11"/>
        <v/>
      </c>
      <c r="CM25" s="149" t="str">
        <f t="shared" si="12"/>
        <v/>
      </c>
      <c r="CN25" s="149" t="str">
        <f t="shared" si="13"/>
        <v/>
      </c>
      <c r="CO25" s="149" t="str">
        <f t="shared" si="14"/>
        <v/>
      </c>
      <c r="CP25" s="149" t="str">
        <f t="shared" si="15"/>
        <v/>
      </c>
      <c r="CQ25" s="149" t="str">
        <f t="shared" si="16"/>
        <v/>
      </c>
      <c r="CR25" s="149" t="str">
        <f t="shared" si="17"/>
        <v/>
      </c>
      <c r="CS25" s="149" t="str">
        <f t="shared" si="18"/>
        <v/>
      </c>
      <c r="CT25" s="149" t="str">
        <f t="shared" si="19"/>
        <v/>
      </c>
      <c r="CU25" s="149" t="str">
        <f t="shared" si="20"/>
        <v/>
      </c>
      <c r="CV25" s="149" t="str">
        <f t="shared" si="21"/>
        <v/>
      </c>
      <c r="CW25" s="149" t="str">
        <f t="shared" si="22"/>
        <v/>
      </c>
      <c r="CX25" s="149" t="str">
        <f t="shared" si="23"/>
        <v/>
      </c>
      <c r="CY25" s="149" t="str">
        <f t="shared" si="24"/>
        <v/>
      </c>
      <c r="CZ25" s="149" t="str">
        <f t="shared" si="25"/>
        <v/>
      </c>
      <c r="DA25" s="149" t="str">
        <f t="shared" si="26"/>
        <v/>
      </c>
      <c r="DB25" s="149" t="str">
        <f t="shared" si="27"/>
        <v/>
      </c>
      <c r="DC25" s="149" t="str">
        <f t="shared" si="28"/>
        <v/>
      </c>
      <c r="DD25" s="149" t="str">
        <f t="shared" si="29"/>
        <v/>
      </c>
      <c r="DE25" s="149" t="str">
        <f t="shared" si="30"/>
        <v/>
      </c>
      <c r="DF25" s="149" t="str">
        <f t="shared" si="31"/>
        <v/>
      </c>
      <c r="DG25" s="149" t="str">
        <f t="shared" si="32"/>
        <v/>
      </c>
      <c r="DH25" s="149" t="str">
        <f t="shared" si="33"/>
        <v/>
      </c>
      <c r="DI25" s="149" t="str">
        <f t="shared" si="34"/>
        <v/>
      </c>
      <c r="DJ25" s="149" t="str">
        <f t="shared" si="35"/>
        <v/>
      </c>
      <c r="DK25" s="149" t="str">
        <f t="shared" si="36"/>
        <v/>
      </c>
      <c r="DL25" s="149" t="str">
        <f t="shared" si="37"/>
        <v/>
      </c>
      <c r="DM25" s="149" t="str">
        <f t="shared" si="38"/>
        <v/>
      </c>
      <c r="DN25" s="149" t="str">
        <f t="shared" si="39"/>
        <v/>
      </c>
      <c r="DO25" s="149" t="str">
        <f t="shared" si="40"/>
        <v/>
      </c>
      <c r="DP25" s="149" t="str">
        <f t="shared" si="41"/>
        <v/>
      </c>
      <c r="DQ25" s="149" t="str">
        <f t="shared" si="42"/>
        <v/>
      </c>
      <c r="DR25" s="149" t="str">
        <f t="shared" si="43"/>
        <v/>
      </c>
      <c r="DS25" s="149" t="str">
        <f t="shared" si="44"/>
        <v/>
      </c>
      <c r="DT25" s="149" t="str">
        <f t="shared" si="45"/>
        <v/>
      </c>
      <c r="DU25" s="149" t="str">
        <f t="shared" si="46"/>
        <v/>
      </c>
      <c r="DV25" s="149" t="str">
        <f t="shared" si="47"/>
        <v/>
      </c>
      <c r="DW25" s="149" t="str">
        <f t="shared" si="48"/>
        <v/>
      </c>
      <c r="DX25" s="149" t="str">
        <f t="shared" si="49"/>
        <v/>
      </c>
      <c r="DY25" s="149" t="str">
        <f t="shared" si="50"/>
        <v/>
      </c>
    </row>
    <row r="26" spans="2:129" x14ac:dyDescent="0.25">
      <c r="B26" s="153" t="str">
        <f>IF(Calculation!A32=0,"",Calculation!A32+ROW(B26)/10000)</f>
        <v/>
      </c>
      <c r="C26" s="92" t="str">
        <f>IF($B26="","",SMALL($B$7:$B$56,ROWS($B$7:B26)))</f>
        <v/>
      </c>
      <c r="D26" s="15" t="str">
        <f>IF(C26&lt;&gt;"",IF(E26&gt;Settings!$D$8,"D",IF(E26&gt;Settings!$D$9,"Q","G"))," ")</f>
        <v xml:space="preserve"> </v>
      </c>
      <c r="E26" s="12" t="str">
        <f t="shared" si="51"/>
        <v xml:space="preserve"> </v>
      </c>
      <c r="F26" s="102" t="str">
        <f>IF(Calculation!A32=0,"",Calculation!K32)</f>
        <v/>
      </c>
      <c r="H26" s="92" t="str">
        <f t="shared" si="52"/>
        <v/>
      </c>
      <c r="I26" s="15" t="str">
        <f>IF(H26&lt;&gt;"",IF(J26&gt;Settings!$D$8,"D",IF(J26&gt;Settings!$D$9,"Q","G"))," ")</f>
        <v xml:space="preserve"> </v>
      </c>
      <c r="J26" s="91">
        <f>SUM(CU7:CU56)</f>
        <v>0</v>
      </c>
      <c r="L26" s="186"/>
      <c r="X26" s="148" t="str">
        <f t="shared" si="53"/>
        <v/>
      </c>
      <c r="Y26" s="148" t="str">
        <f>IF(X26="","",IF(Y25="","",$X26*Settings!$D$5-Y$6*Settings!$D$5))</f>
        <v/>
      </c>
      <c r="Z26" s="148" t="str">
        <f>IF(Y26="","",IF(Z25="","",$X26*Settings!$D$5-Z$6*Settings!$D$5))</f>
        <v/>
      </c>
      <c r="AA26" s="148" t="str">
        <f>IF(Z26="","",IF(AA25="","",$X26*Settings!$D$5-AA$6*Settings!$D$5))</f>
        <v/>
      </c>
      <c r="AB26" s="148" t="str">
        <f>IF(AA26="","",IF(AB25="","",$X26*Settings!$D$5-AB$6*Settings!$D$5))</f>
        <v/>
      </c>
      <c r="AC26" s="148" t="str">
        <f>IF(AB26="","",IF(AC25="","",$X26*Settings!$D$5-AC$6*Settings!$D$5))</f>
        <v/>
      </c>
      <c r="AD26" s="148" t="str">
        <f>IF(AC26="","",IF(AD25="","",$X26*Settings!$D$5-AD$6*Settings!$D$5))</f>
        <v/>
      </c>
      <c r="AE26" s="148" t="str">
        <f>IF(AD26="","",IF(AE25="","",$X26*Settings!$D$5-AE$6*Settings!$D$5))</f>
        <v/>
      </c>
      <c r="AF26" s="148" t="str">
        <f>IF(AE26="","",IF(AF25="","",$X26*Settings!$D$5-AF$6*Settings!$D$5))</f>
        <v/>
      </c>
      <c r="AG26" s="148" t="str">
        <f>IF(AF26="","",IF(AG25="","",$X26*Settings!$D$5-AG$6*Settings!$D$5))</f>
        <v/>
      </c>
      <c r="AH26" s="148" t="str">
        <f>IF(AG26="","",IF(AH25="","",$X26*Settings!$D$5-AH$6*Settings!$D$5))</f>
        <v/>
      </c>
      <c r="AI26" s="148" t="str">
        <f>IF(AH26="","",IF(AI25="","",$X26*Settings!$D$5-AI$6*Settings!$D$5))</f>
        <v/>
      </c>
      <c r="AJ26" s="148" t="str">
        <f>IF(AI26="","",IF(AJ25="","",$X26*Settings!$D$5-AJ$6*Settings!$D$5))</f>
        <v/>
      </c>
      <c r="AK26" s="148" t="str">
        <f>IF(AJ26="","",IF(AK25="","",$X26*Settings!$D$5-AK$6*Settings!$D$5))</f>
        <v/>
      </c>
      <c r="AL26" s="148" t="str">
        <f>IF(AK26="","",IF(AL25="","",$X26*Settings!$D$5-AL$6*Settings!$D$5))</f>
        <v/>
      </c>
      <c r="AM26" s="148" t="str">
        <f>IF(AL26="","",IF(AM25="","",$X26*Settings!$D$5-AM$6*Settings!$D$5))</f>
        <v/>
      </c>
      <c r="AN26" s="148" t="str">
        <f>IF(AM26="","",IF(AN25="","",$X26*Settings!$D$5-AN$6*Settings!$D$5))</f>
        <v/>
      </c>
      <c r="AO26" s="148" t="str">
        <f>IF(AN26="","",IF(AO25="","",$X26*Settings!$D$5-AO$6*Settings!$D$5))</f>
        <v/>
      </c>
      <c r="AP26" s="148" t="str">
        <f>IF(AO26="","",IF(AP25="","",$X26*Settings!$D$5-AP$6*Settings!$D$5))</f>
        <v/>
      </c>
      <c r="AQ26" s="148" t="str">
        <f>IF(AP26="","",IF(AQ25="","",$X26*Settings!$D$5-AQ$6*Settings!$D$5))</f>
        <v/>
      </c>
      <c r="AR26" s="148" t="str">
        <f>IF(AQ26="","",IF(AR25="","",$X26*Settings!$D$5-AR$6*Settings!$D$5))</f>
        <v/>
      </c>
      <c r="AS26" s="148" t="str">
        <f>IF(AR26="","",IF(AS25="","",$X26*Settings!$D$5-AS$6*Settings!$D$5))</f>
        <v/>
      </c>
      <c r="AT26" s="148" t="str">
        <f>IF(AS26="","",IF(AT25="","",$X26*Settings!$D$5-AT$6*Settings!$D$5))</f>
        <v/>
      </c>
      <c r="AU26" s="148" t="str">
        <f>IF(AT26="","",IF(AU25="","",$X26*Settings!$D$5-AU$6*Settings!$D$5))</f>
        <v/>
      </c>
      <c r="AV26" s="148" t="str">
        <f>IF(AU26="","",IF(AV25="","",$X26*Settings!$D$5-AV$6*Settings!$D$5))</f>
        <v/>
      </c>
      <c r="AW26" s="148" t="str">
        <f>IF(AV26="","",IF(AW25="","",$X26*Settings!$D$5-AW$6*Settings!$D$5))</f>
        <v/>
      </c>
      <c r="AX26" s="148" t="str">
        <f>IF(AW26="","",IF(AX25="","",$X26*Settings!$D$5-AX$6*Settings!$D$5))</f>
        <v/>
      </c>
      <c r="AY26" s="148" t="str">
        <f>IF(AX26="","",IF(AY25="","",$X26*Settings!$D$5-AY$6*Settings!$D$5))</f>
        <v/>
      </c>
      <c r="AZ26" s="148" t="str">
        <f>IF(AY26="","",IF(AZ25="","",$X26*Settings!$D$5-AZ$6*Settings!$D$5))</f>
        <v/>
      </c>
      <c r="BA26" s="148" t="str">
        <f>IF(AZ26="","",IF(BA25="","",$X26*Settings!$D$5-BA$6*Settings!$D$5))</f>
        <v/>
      </c>
      <c r="BB26" s="148" t="str">
        <f>IF(BA26="","",IF(BB25="","",$X26*Settings!$D$5-BB$6*Settings!$D$5))</f>
        <v/>
      </c>
      <c r="BC26" s="148" t="str">
        <f>IF(BB26="","",IF(BC25="","",$X26*Settings!$D$5-BC$6*Settings!$D$5))</f>
        <v/>
      </c>
      <c r="BD26" s="148" t="str">
        <f>IF(BC26="","",IF(BD25="","",$X26*Settings!$D$5-BD$6*Settings!$D$5))</f>
        <v/>
      </c>
      <c r="BE26" s="148" t="str">
        <f>IF(BD26="","",IF(BE25="","",$X26*Settings!$D$5-BE$6*Settings!$D$5))</f>
        <v/>
      </c>
      <c r="BF26" s="148" t="str">
        <f>IF(BE26="","",IF(BF25="","",$X26*Settings!$D$5-BF$6*Settings!$D$5))</f>
        <v/>
      </c>
      <c r="BG26" s="148" t="str">
        <f>IF(BF26="","",IF(BG25="","",$X26*Settings!$D$5-BG$6*Settings!$D$5))</f>
        <v/>
      </c>
      <c r="BH26" s="148" t="str">
        <f>IF(BG26="","",IF(BH25="","",$X26*Settings!$D$5-BH$6*Settings!$D$5))</f>
        <v/>
      </c>
      <c r="BI26" s="148" t="str">
        <f>IF(BH26="","",IF(BI25="","",$X26*Settings!$D$5-BI$6*Settings!$D$5))</f>
        <v/>
      </c>
      <c r="BJ26" s="148" t="str">
        <f>IF(BI26="","",IF(BJ25="","",$X26*Settings!$D$5-BJ$6*Settings!$D$5))</f>
        <v/>
      </c>
      <c r="BK26" s="148" t="str">
        <f>IF(BJ26="","",IF(BK25="","",$X26*Settings!$D$5-BK$6*Settings!$D$5))</f>
        <v/>
      </c>
      <c r="BL26" s="148" t="str">
        <f>IF(BK26="","",IF(BL25="","",$X26*Settings!$D$5-BL$6*Settings!$D$5))</f>
        <v/>
      </c>
      <c r="BM26" s="148" t="str">
        <f>IF(BL26="","",IF(BM25="","",$X26*Settings!$D$5-BM$6*Settings!$D$5))</f>
        <v/>
      </c>
      <c r="BN26" s="148" t="str">
        <f>IF(BM26="","",IF(BN25="","",$X26*Settings!$D$5-BN$6*Settings!$D$5))</f>
        <v/>
      </c>
      <c r="BO26" s="148" t="str">
        <f>IF(BN26="","",IF(BO25="","",$X26*Settings!$D$5-BO$6*Settings!$D$5))</f>
        <v/>
      </c>
      <c r="BP26" s="148" t="str">
        <f>IF(BO26="","",IF(BP25="","",$X26*Settings!$D$5-BP$6*Settings!$D$5))</f>
        <v/>
      </c>
      <c r="BQ26" s="148" t="str">
        <f>IF(BP26="","",IF(BQ25="","",$X26*Settings!$D$5-BQ$6*Settings!$D$5))</f>
        <v/>
      </c>
      <c r="BR26" s="148" t="str">
        <f>IF(BQ26="","",IF(BR25="","",$X26*Settings!$D$5-BR$6*Settings!$D$5))</f>
        <v/>
      </c>
      <c r="BS26" s="148" t="str">
        <f>IF(BR26="","",IF(BS25="","",$X26*Settings!$D$5-BS$6*Settings!$D$5))</f>
        <v/>
      </c>
      <c r="BT26" s="148" t="str">
        <f>IF(BS26="","",IF(BT25="","",$X26*Settings!$D$5-BT$6*Settings!$D$5))</f>
        <v/>
      </c>
      <c r="BU26" s="148" t="str">
        <f>IF(BT26="","",IF(BU25="","",$X26*Settings!$D$5-BU$6*Settings!$D$5))</f>
        <v/>
      </c>
      <c r="BV26" s="148" t="str">
        <f>IF(BU26="","",IF(BV25="","",$X26*Settings!$D$5-BV$6*Settings!$D$5))</f>
        <v/>
      </c>
      <c r="BX26" s="144">
        <v>20</v>
      </c>
      <c r="BY26" s="145">
        <v>0.44374374491412227</v>
      </c>
      <c r="CA26" s="148" t="str">
        <f t="shared" si="54"/>
        <v/>
      </c>
      <c r="CB26" s="149" t="str">
        <f t="shared" si="1"/>
        <v/>
      </c>
      <c r="CC26" s="149" t="str">
        <f t="shared" si="2"/>
        <v/>
      </c>
      <c r="CD26" s="149" t="str">
        <f t="shared" si="3"/>
        <v/>
      </c>
      <c r="CE26" s="149" t="str">
        <f t="shared" si="4"/>
        <v/>
      </c>
      <c r="CF26" s="149" t="str">
        <f t="shared" si="5"/>
        <v/>
      </c>
      <c r="CG26" s="149" t="str">
        <f t="shared" si="6"/>
        <v/>
      </c>
      <c r="CH26" s="149" t="str">
        <f t="shared" si="7"/>
        <v/>
      </c>
      <c r="CI26" s="149" t="str">
        <f t="shared" si="8"/>
        <v/>
      </c>
      <c r="CJ26" s="149" t="str">
        <f t="shared" si="9"/>
        <v/>
      </c>
      <c r="CK26" s="149" t="str">
        <f t="shared" si="10"/>
        <v/>
      </c>
      <c r="CL26" s="149" t="str">
        <f t="shared" si="11"/>
        <v/>
      </c>
      <c r="CM26" s="149" t="str">
        <f t="shared" si="12"/>
        <v/>
      </c>
      <c r="CN26" s="149" t="str">
        <f t="shared" si="13"/>
        <v/>
      </c>
      <c r="CO26" s="149" t="str">
        <f t="shared" si="14"/>
        <v/>
      </c>
      <c r="CP26" s="149" t="str">
        <f t="shared" si="15"/>
        <v/>
      </c>
      <c r="CQ26" s="149" t="str">
        <f t="shared" si="16"/>
        <v/>
      </c>
      <c r="CR26" s="149" t="str">
        <f t="shared" si="17"/>
        <v/>
      </c>
      <c r="CS26" s="149" t="str">
        <f t="shared" si="18"/>
        <v/>
      </c>
      <c r="CT26" s="149" t="str">
        <f t="shared" si="19"/>
        <v/>
      </c>
      <c r="CU26" s="149" t="str">
        <f t="shared" si="20"/>
        <v/>
      </c>
      <c r="CV26" s="149" t="str">
        <f t="shared" si="21"/>
        <v/>
      </c>
      <c r="CW26" s="149" t="str">
        <f t="shared" si="22"/>
        <v/>
      </c>
      <c r="CX26" s="149" t="str">
        <f t="shared" si="23"/>
        <v/>
      </c>
      <c r="CY26" s="149" t="str">
        <f t="shared" si="24"/>
        <v/>
      </c>
      <c r="CZ26" s="149" t="str">
        <f t="shared" si="25"/>
        <v/>
      </c>
      <c r="DA26" s="149" t="str">
        <f t="shared" si="26"/>
        <v/>
      </c>
      <c r="DB26" s="149" t="str">
        <f t="shared" si="27"/>
        <v/>
      </c>
      <c r="DC26" s="149" t="str">
        <f t="shared" si="28"/>
        <v/>
      </c>
      <c r="DD26" s="149" t="str">
        <f t="shared" si="29"/>
        <v/>
      </c>
      <c r="DE26" s="149" t="str">
        <f t="shared" si="30"/>
        <v/>
      </c>
      <c r="DF26" s="149" t="str">
        <f t="shared" si="31"/>
        <v/>
      </c>
      <c r="DG26" s="149" t="str">
        <f t="shared" si="32"/>
        <v/>
      </c>
      <c r="DH26" s="149" t="str">
        <f t="shared" si="33"/>
        <v/>
      </c>
      <c r="DI26" s="149" t="str">
        <f t="shared" si="34"/>
        <v/>
      </c>
      <c r="DJ26" s="149" t="str">
        <f t="shared" si="35"/>
        <v/>
      </c>
      <c r="DK26" s="149" t="str">
        <f t="shared" si="36"/>
        <v/>
      </c>
      <c r="DL26" s="149" t="str">
        <f t="shared" si="37"/>
        <v/>
      </c>
      <c r="DM26" s="149" t="str">
        <f t="shared" si="38"/>
        <v/>
      </c>
      <c r="DN26" s="149" t="str">
        <f t="shared" si="39"/>
        <v/>
      </c>
      <c r="DO26" s="149" t="str">
        <f t="shared" si="40"/>
        <v/>
      </c>
      <c r="DP26" s="149" t="str">
        <f t="shared" si="41"/>
        <v/>
      </c>
      <c r="DQ26" s="149" t="str">
        <f t="shared" si="42"/>
        <v/>
      </c>
      <c r="DR26" s="149" t="str">
        <f t="shared" si="43"/>
        <v/>
      </c>
      <c r="DS26" s="149" t="str">
        <f t="shared" si="44"/>
        <v/>
      </c>
      <c r="DT26" s="149" t="str">
        <f t="shared" si="45"/>
        <v/>
      </c>
      <c r="DU26" s="149" t="str">
        <f t="shared" si="46"/>
        <v/>
      </c>
      <c r="DV26" s="149" t="str">
        <f t="shared" si="47"/>
        <v/>
      </c>
      <c r="DW26" s="149" t="str">
        <f t="shared" si="48"/>
        <v/>
      </c>
      <c r="DX26" s="149" t="str">
        <f t="shared" si="49"/>
        <v/>
      </c>
      <c r="DY26" s="149" t="str">
        <f t="shared" si="50"/>
        <v/>
      </c>
    </row>
    <row r="27" spans="2:129" x14ac:dyDescent="0.25">
      <c r="B27" s="153" t="str">
        <f>IF(Calculation!A33=0,"",Calculation!A33+ROW(B27)/10000)</f>
        <v/>
      </c>
      <c r="C27" s="92" t="str">
        <f>IF($B27="","",SMALL($B$7:$B$56,ROWS($B$7:B27)))</f>
        <v/>
      </c>
      <c r="D27" s="15" t="str">
        <f>IF(C27&lt;&gt;"",IF(E27&gt;Settings!$D$8,"D",IF(E27&gt;Settings!$D$9,"Q","G"))," ")</f>
        <v xml:space="preserve"> </v>
      </c>
      <c r="E27" s="12" t="str">
        <f t="shared" si="51"/>
        <v xml:space="preserve"> </v>
      </c>
      <c r="F27" s="102" t="str">
        <f>IF(Calculation!A33=0,"",Calculation!K33)</f>
        <v/>
      </c>
      <c r="H27" s="92" t="str">
        <f t="shared" si="52"/>
        <v/>
      </c>
      <c r="I27" s="15" t="str">
        <f>IF(H27&lt;&gt;"",IF(J27&gt;Settings!$D$8,"D",IF(J27&gt;Settings!$D$9,"Q","G"))," ")</f>
        <v xml:space="preserve"> </v>
      </c>
      <c r="J27" s="91">
        <f>SUM(CV7:CV56)</f>
        <v>0</v>
      </c>
      <c r="L27" s="186"/>
      <c r="X27" s="148" t="str">
        <f t="shared" si="53"/>
        <v/>
      </c>
      <c r="Y27" s="148" t="str">
        <f>IF(X27="","",IF(Y26="","",$X27*Settings!$D$5-Y$6*Settings!$D$5))</f>
        <v/>
      </c>
      <c r="Z27" s="148" t="str">
        <f>IF(Y27="","",IF(Z26="","",$X27*Settings!$D$5-Z$6*Settings!$D$5))</f>
        <v/>
      </c>
      <c r="AA27" s="148" t="str">
        <f>IF(Z27="","",IF(AA26="","",$X27*Settings!$D$5-AA$6*Settings!$D$5))</f>
        <v/>
      </c>
      <c r="AB27" s="148" t="str">
        <f>IF(AA27="","",IF(AB26="","",$X27*Settings!$D$5-AB$6*Settings!$D$5))</f>
        <v/>
      </c>
      <c r="AC27" s="148" t="str">
        <f>IF(AB27="","",IF(AC26="","",$X27*Settings!$D$5-AC$6*Settings!$D$5))</f>
        <v/>
      </c>
      <c r="AD27" s="148" t="str">
        <f>IF(AC27="","",IF(AD26="","",$X27*Settings!$D$5-AD$6*Settings!$D$5))</f>
        <v/>
      </c>
      <c r="AE27" s="148" t="str">
        <f>IF(AD27="","",IF(AE26="","",$X27*Settings!$D$5-AE$6*Settings!$D$5))</f>
        <v/>
      </c>
      <c r="AF27" s="148" t="str">
        <f>IF(AE27="","",IF(AF26="","",$X27*Settings!$D$5-AF$6*Settings!$D$5))</f>
        <v/>
      </c>
      <c r="AG27" s="148" t="str">
        <f>IF(AF27="","",IF(AG26="","",$X27*Settings!$D$5-AG$6*Settings!$D$5))</f>
        <v/>
      </c>
      <c r="AH27" s="148" t="str">
        <f>IF(AG27="","",IF(AH26="","",$X27*Settings!$D$5-AH$6*Settings!$D$5))</f>
        <v/>
      </c>
      <c r="AI27" s="148" t="str">
        <f>IF(AH27="","",IF(AI26="","",$X27*Settings!$D$5-AI$6*Settings!$D$5))</f>
        <v/>
      </c>
      <c r="AJ27" s="148" t="str">
        <f>IF(AI27="","",IF(AJ26="","",$X27*Settings!$D$5-AJ$6*Settings!$D$5))</f>
        <v/>
      </c>
      <c r="AK27" s="148" t="str">
        <f>IF(AJ27="","",IF(AK26="","",$X27*Settings!$D$5-AK$6*Settings!$D$5))</f>
        <v/>
      </c>
      <c r="AL27" s="148" t="str">
        <f>IF(AK27="","",IF(AL26="","",$X27*Settings!$D$5-AL$6*Settings!$D$5))</f>
        <v/>
      </c>
      <c r="AM27" s="148" t="str">
        <f>IF(AL27="","",IF(AM26="","",$X27*Settings!$D$5-AM$6*Settings!$D$5))</f>
        <v/>
      </c>
      <c r="AN27" s="148" t="str">
        <f>IF(AM27="","",IF(AN26="","",$X27*Settings!$D$5-AN$6*Settings!$D$5))</f>
        <v/>
      </c>
      <c r="AO27" s="148" t="str">
        <f>IF(AN27="","",IF(AO26="","",$X27*Settings!$D$5-AO$6*Settings!$D$5))</f>
        <v/>
      </c>
      <c r="AP27" s="148" t="str">
        <f>IF(AO27="","",IF(AP26="","",$X27*Settings!$D$5-AP$6*Settings!$D$5))</f>
        <v/>
      </c>
      <c r="AQ27" s="148" t="str">
        <f>IF(AP27="","",IF(AQ26="","",$X27*Settings!$D$5-AQ$6*Settings!$D$5))</f>
        <v/>
      </c>
      <c r="AR27" s="148" t="str">
        <f>IF(AQ27="","",IF(AR26="","",$X27*Settings!$D$5-AR$6*Settings!$D$5))</f>
        <v/>
      </c>
      <c r="AS27" s="148" t="str">
        <f>IF(AR27="","",IF(AS26="","",$X27*Settings!$D$5-AS$6*Settings!$D$5))</f>
        <v/>
      </c>
      <c r="AT27" s="148" t="str">
        <f>IF(AS27="","",IF(AT26="","",$X27*Settings!$D$5-AT$6*Settings!$D$5))</f>
        <v/>
      </c>
      <c r="AU27" s="148" t="str">
        <f>IF(AT27="","",IF(AU26="","",$X27*Settings!$D$5-AU$6*Settings!$D$5))</f>
        <v/>
      </c>
      <c r="AV27" s="148" t="str">
        <f>IF(AU27="","",IF(AV26="","",$X27*Settings!$D$5-AV$6*Settings!$D$5))</f>
        <v/>
      </c>
      <c r="AW27" s="148" t="str">
        <f>IF(AV27="","",IF(AW26="","",$X27*Settings!$D$5-AW$6*Settings!$D$5))</f>
        <v/>
      </c>
      <c r="AX27" s="148" t="str">
        <f>IF(AW27="","",IF(AX26="","",$X27*Settings!$D$5-AX$6*Settings!$D$5))</f>
        <v/>
      </c>
      <c r="AY27" s="148" t="str">
        <f>IF(AX27="","",IF(AY26="","",$X27*Settings!$D$5-AY$6*Settings!$D$5))</f>
        <v/>
      </c>
      <c r="AZ27" s="148" t="str">
        <f>IF(AY27="","",IF(AZ26="","",$X27*Settings!$D$5-AZ$6*Settings!$D$5))</f>
        <v/>
      </c>
      <c r="BA27" s="148" t="str">
        <f>IF(AZ27="","",IF(BA26="","",$X27*Settings!$D$5-BA$6*Settings!$D$5))</f>
        <v/>
      </c>
      <c r="BB27" s="148" t="str">
        <f>IF(BA27="","",IF(BB26="","",$X27*Settings!$D$5-BB$6*Settings!$D$5))</f>
        <v/>
      </c>
      <c r="BC27" s="148" t="str">
        <f>IF(BB27="","",IF(BC26="","",$X27*Settings!$D$5-BC$6*Settings!$D$5))</f>
        <v/>
      </c>
      <c r="BD27" s="148" t="str">
        <f>IF(BC27="","",IF(BD26="","",$X27*Settings!$D$5-BD$6*Settings!$D$5))</f>
        <v/>
      </c>
      <c r="BE27" s="148" t="str">
        <f>IF(BD27="","",IF(BE26="","",$X27*Settings!$D$5-BE$6*Settings!$D$5))</f>
        <v/>
      </c>
      <c r="BF27" s="148" t="str">
        <f>IF(BE27="","",IF(BF26="","",$X27*Settings!$D$5-BF$6*Settings!$D$5))</f>
        <v/>
      </c>
      <c r="BG27" s="148" t="str">
        <f>IF(BF27="","",IF(BG26="","",$X27*Settings!$D$5-BG$6*Settings!$D$5))</f>
        <v/>
      </c>
      <c r="BH27" s="148" t="str">
        <f>IF(BG27="","",IF(BH26="","",$X27*Settings!$D$5-BH$6*Settings!$D$5))</f>
        <v/>
      </c>
      <c r="BI27" s="148" t="str">
        <f>IF(BH27="","",IF(BI26="","",$X27*Settings!$D$5-BI$6*Settings!$D$5))</f>
        <v/>
      </c>
      <c r="BJ27" s="148" t="str">
        <f>IF(BI27="","",IF(BJ26="","",$X27*Settings!$D$5-BJ$6*Settings!$D$5))</f>
        <v/>
      </c>
      <c r="BK27" s="148" t="str">
        <f>IF(BJ27="","",IF(BK26="","",$X27*Settings!$D$5-BK$6*Settings!$D$5))</f>
        <v/>
      </c>
      <c r="BL27" s="148" t="str">
        <f>IF(BK27="","",IF(BL26="","",$X27*Settings!$D$5-BL$6*Settings!$D$5))</f>
        <v/>
      </c>
      <c r="BM27" s="148" t="str">
        <f>IF(BL27="","",IF(BM26="","",$X27*Settings!$D$5-BM$6*Settings!$D$5))</f>
        <v/>
      </c>
      <c r="BN27" s="148" t="str">
        <f>IF(BM27="","",IF(BN26="","",$X27*Settings!$D$5-BN$6*Settings!$D$5))</f>
        <v/>
      </c>
      <c r="BO27" s="148" t="str">
        <f>IF(BN27="","",IF(BO26="","",$X27*Settings!$D$5-BO$6*Settings!$D$5))</f>
        <v/>
      </c>
      <c r="BP27" s="148" t="str">
        <f>IF(BO27="","",IF(BP26="","",$X27*Settings!$D$5-BP$6*Settings!$D$5))</f>
        <v/>
      </c>
      <c r="BQ27" s="148" t="str">
        <f>IF(BP27="","",IF(BQ26="","",$X27*Settings!$D$5-BQ$6*Settings!$D$5))</f>
        <v/>
      </c>
      <c r="BR27" s="148" t="str">
        <f>IF(BQ27="","",IF(BR26="","",$X27*Settings!$D$5-BR$6*Settings!$D$5))</f>
        <v/>
      </c>
      <c r="BS27" s="148" t="str">
        <f>IF(BR27="","",IF(BS26="","",$X27*Settings!$D$5-BS$6*Settings!$D$5))</f>
        <v/>
      </c>
      <c r="BT27" s="148" t="str">
        <f>IF(BS27="","",IF(BT26="","",$X27*Settings!$D$5-BT$6*Settings!$D$5))</f>
        <v/>
      </c>
      <c r="BU27" s="148" t="str">
        <f>IF(BT27="","",IF(BU26="","",$X27*Settings!$D$5-BU$6*Settings!$D$5))</f>
        <v/>
      </c>
      <c r="BV27" s="148" t="str">
        <f>IF(BU27="","",IF(BV26="","",$X27*Settings!$D$5-BV$6*Settings!$D$5))</f>
        <v/>
      </c>
      <c r="BX27" s="144">
        <v>21</v>
      </c>
      <c r="BY27" s="145">
        <v>0.40145106572589156</v>
      </c>
      <c r="CA27" s="148" t="str">
        <f t="shared" si="54"/>
        <v/>
      </c>
      <c r="CB27" s="149" t="str">
        <f t="shared" si="1"/>
        <v/>
      </c>
      <c r="CC27" s="149" t="str">
        <f t="shared" si="2"/>
        <v/>
      </c>
      <c r="CD27" s="149" t="str">
        <f t="shared" si="3"/>
        <v/>
      </c>
      <c r="CE27" s="149" t="str">
        <f t="shared" si="4"/>
        <v/>
      </c>
      <c r="CF27" s="149" t="str">
        <f t="shared" si="5"/>
        <v/>
      </c>
      <c r="CG27" s="149" t="str">
        <f t="shared" si="6"/>
        <v/>
      </c>
      <c r="CH27" s="149" t="str">
        <f t="shared" si="7"/>
        <v/>
      </c>
      <c r="CI27" s="149" t="str">
        <f t="shared" si="8"/>
        <v/>
      </c>
      <c r="CJ27" s="149" t="str">
        <f t="shared" si="9"/>
        <v/>
      </c>
      <c r="CK27" s="149" t="str">
        <f t="shared" si="10"/>
        <v/>
      </c>
      <c r="CL27" s="149" t="str">
        <f t="shared" si="11"/>
        <v/>
      </c>
      <c r="CM27" s="149" t="str">
        <f t="shared" si="12"/>
        <v/>
      </c>
      <c r="CN27" s="149" t="str">
        <f t="shared" si="13"/>
        <v/>
      </c>
      <c r="CO27" s="149" t="str">
        <f t="shared" si="14"/>
        <v/>
      </c>
      <c r="CP27" s="149" t="str">
        <f t="shared" si="15"/>
        <v/>
      </c>
      <c r="CQ27" s="149" t="str">
        <f t="shared" si="16"/>
        <v/>
      </c>
      <c r="CR27" s="149" t="str">
        <f t="shared" si="17"/>
        <v/>
      </c>
      <c r="CS27" s="149" t="str">
        <f t="shared" si="18"/>
        <v/>
      </c>
      <c r="CT27" s="149" t="str">
        <f t="shared" si="19"/>
        <v/>
      </c>
      <c r="CU27" s="149" t="str">
        <f t="shared" si="20"/>
        <v/>
      </c>
      <c r="CV27" s="149" t="str">
        <f t="shared" si="21"/>
        <v/>
      </c>
      <c r="CW27" s="149" t="str">
        <f t="shared" si="22"/>
        <v/>
      </c>
      <c r="CX27" s="149" t="str">
        <f t="shared" si="23"/>
        <v/>
      </c>
      <c r="CY27" s="149" t="str">
        <f t="shared" si="24"/>
        <v/>
      </c>
      <c r="CZ27" s="149" t="str">
        <f t="shared" si="25"/>
        <v/>
      </c>
      <c r="DA27" s="149" t="str">
        <f t="shared" si="26"/>
        <v/>
      </c>
      <c r="DB27" s="149" t="str">
        <f t="shared" si="27"/>
        <v/>
      </c>
      <c r="DC27" s="149" t="str">
        <f t="shared" si="28"/>
        <v/>
      </c>
      <c r="DD27" s="149" t="str">
        <f t="shared" si="29"/>
        <v/>
      </c>
      <c r="DE27" s="149" t="str">
        <f t="shared" si="30"/>
        <v/>
      </c>
      <c r="DF27" s="149" t="str">
        <f t="shared" si="31"/>
        <v/>
      </c>
      <c r="DG27" s="149" t="str">
        <f t="shared" si="32"/>
        <v/>
      </c>
      <c r="DH27" s="149" t="str">
        <f t="shared" si="33"/>
        <v/>
      </c>
      <c r="DI27" s="149" t="str">
        <f t="shared" si="34"/>
        <v/>
      </c>
      <c r="DJ27" s="149" t="str">
        <f t="shared" si="35"/>
        <v/>
      </c>
      <c r="DK27" s="149" t="str">
        <f t="shared" si="36"/>
        <v/>
      </c>
      <c r="DL27" s="149" t="str">
        <f t="shared" si="37"/>
        <v/>
      </c>
      <c r="DM27" s="149" t="str">
        <f t="shared" si="38"/>
        <v/>
      </c>
      <c r="DN27" s="149" t="str">
        <f t="shared" si="39"/>
        <v/>
      </c>
      <c r="DO27" s="149" t="str">
        <f t="shared" si="40"/>
        <v/>
      </c>
      <c r="DP27" s="149" t="str">
        <f t="shared" si="41"/>
        <v/>
      </c>
      <c r="DQ27" s="149" t="str">
        <f t="shared" si="42"/>
        <v/>
      </c>
      <c r="DR27" s="149" t="str">
        <f t="shared" si="43"/>
        <v/>
      </c>
      <c r="DS27" s="149" t="str">
        <f t="shared" si="44"/>
        <v/>
      </c>
      <c r="DT27" s="149" t="str">
        <f t="shared" si="45"/>
        <v/>
      </c>
      <c r="DU27" s="149" t="str">
        <f t="shared" si="46"/>
        <v/>
      </c>
      <c r="DV27" s="149" t="str">
        <f t="shared" si="47"/>
        <v/>
      </c>
      <c r="DW27" s="149" t="str">
        <f t="shared" si="48"/>
        <v/>
      </c>
      <c r="DX27" s="149" t="str">
        <f t="shared" si="49"/>
        <v/>
      </c>
      <c r="DY27" s="149" t="str">
        <f t="shared" si="50"/>
        <v/>
      </c>
    </row>
    <row r="28" spans="2:129" x14ac:dyDescent="0.25">
      <c r="B28" s="153" t="str">
        <f>IF(Calculation!A34=0,"",Calculation!A34+ROW(B28)/10000)</f>
        <v/>
      </c>
      <c r="C28" s="92" t="str">
        <f>IF($B28="","",SMALL($B$7:$B$56,ROWS($B$7:B28)))</f>
        <v/>
      </c>
      <c r="D28" s="15" t="str">
        <f>IF(C28&lt;&gt;"",IF(E28&gt;Settings!$D$8,"D",IF(E28&gt;Settings!$D$9,"Q","G"))," ")</f>
        <v xml:space="preserve"> </v>
      </c>
      <c r="E28" s="12" t="str">
        <f t="shared" si="51"/>
        <v xml:space="preserve"> </v>
      </c>
      <c r="F28" s="102" t="str">
        <f>IF(Calculation!A34=0,"",Calculation!K34)</f>
        <v/>
      </c>
      <c r="H28" s="92" t="str">
        <f t="shared" si="52"/>
        <v/>
      </c>
      <c r="I28" s="15" t="str">
        <f>IF(H28&lt;&gt;"",IF(J28&gt;Settings!$D$8,"D",IF(J28&gt;Settings!$D$9,"Q","G"))," ")</f>
        <v xml:space="preserve"> </v>
      </c>
      <c r="J28" s="91">
        <f>SUM(CW7:CW56)</f>
        <v>0</v>
      </c>
      <c r="L28" s="186"/>
      <c r="X28" s="148" t="str">
        <f t="shared" si="53"/>
        <v/>
      </c>
      <c r="Y28" s="148" t="str">
        <f>IF(X28="","",IF(Y27="","",$X28*Settings!$D$5-Y$6*Settings!$D$5))</f>
        <v/>
      </c>
      <c r="Z28" s="148" t="str">
        <f>IF(Y28="","",IF(Z27="","",$X28*Settings!$D$5-Z$6*Settings!$D$5))</f>
        <v/>
      </c>
      <c r="AA28" s="148" t="str">
        <f>IF(Z28="","",IF(AA27="","",$X28*Settings!$D$5-AA$6*Settings!$D$5))</f>
        <v/>
      </c>
      <c r="AB28" s="148" t="str">
        <f>IF(AA28="","",IF(AB27="","",$X28*Settings!$D$5-AB$6*Settings!$D$5))</f>
        <v/>
      </c>
      <c r="AC28" s="148" t="str">
        <f>IF(AB28="","",IF(AC27="","",$X28*Settings!$D$5-AC$6*Settings!$D$5))</f>
        <v/>
      </c>
      <c r="AD28" s="148" t="str">
        <f>IF(AC28="","",IF(AD27="","",$X28*Settings!$D$5-AD$6*Settings!$D$5))</f>
        <v/>
      </c>
      <c r="AE28" s="148" t="str">
        <f>IF(AD28="","",IF(AE27="","",$X28*Settings!$D$5-AE$6*Settings!$D$5))</f>
        <v/>
      </c>
      <c r="AF28" s="148" t="str">
        <f>IF(AE28="","",IF(AF27="","",$X28*Settings!$D$5-AF$6*Settings!$D$5))</f>
        <v/>
      </c>
      <c r="AG28" s="148" t="str">
        <f>IF(AF28="","",IF(AG27="","",$X28*Settings!$D$5-AG$6*Settings!$D$5))</f>
        <v/>
      </c>
      <c r="AH28" s="148" t="str">
        <f>IF(AG28="","",IF(AH27="","",$X28*Settings!$D$5-AH$6*Settings!$D$5))</f>
        <v/>
      </c>
      <c r="AI28" s="148" t="str">
        <f>IF(AH28="","",IF(AI27="","",$X28*Settings!$D$5-AI$6*Settings!$D$5))</f>
        <v/>
      </c>
      <c r="AJ28" s="148" t="str">
        <f>IF(AI28="","",IF(AJ27="","",$X28*Settings!$D$5-AJ$6*Settings!$D$5))</f>
        <v/>
      </c>
      <c r="AK28" s="148" t="str">
        <f>IF(AJ28="","",IF(AK27="","",$X28*Settings!$D$5-AK$6*Settings!$D$5))</f>
        <v/>
      </c>
      <c r="AL28" s="148" t="str">
        <f>IF(AK28="","",IF(AL27="","",$X28*Settings!$D$5-AL$6*Settings!$D$5))</f>
        <v/>
      </c>
      <c r="AM28" s="148" t="str">
        <f>IF(AL28="","",IF(AM27="","",$X28*Settings!$D$5-AM$6*Settings!$D$5))</f>
        <v/>
      </c>
      <c r="AN28" s="148" t="str">
        <f>IF(AM28="","",IF(AN27="","",$X28*Settings!$D$5-AN$6*Settings!$D$5))</f>
        <v/>
      </c>
      <c r="AO28" s="148" t="str">
        <f>IF(AN28="","",IF(AO27="","",$X28*Settings!$D$5-AO$6*Settings!$D$5))</f>
        <v/>
      </c>
      <c r="AP28" s="148" t="str">
        <f>IF(AO28="","",IF(AP27="","",$X28*Settings!$D$5-AP$6*Settings!$D$5))</f>
        <v/>
      </c>
      <c r="AQ28" s="148" t="str">
        <f>IF(AP28="","",IF(AQ27="","",$X28*Settings!$D$5-AQ$6*Settings!$D$5))</f>
        <v/>
      </c>
      <c r="AR28" s="148" t="str">
        <f>IF(AQ28="","",IF(AR27="","",$X28*Settings!$D$5-AR$6*Settings!$D$5))</f>
        <v/>
      </c>
      <c r="AS28" s="148" t="str">
        <f>IF(AR28="","",IF(AS27="","",$X28*Settings!$D$5-AS$6*Settings!$D$5))</f>
        <v/>
      </c>
      <c r="AT28" s="148" t="str">
        <f>IF(AS28="","",IF(AT27="","",$X28*Settings!$D$5-AT$6*Settings!$D$5))</f>
        <v/>
      </c>
      <c r="AU28" s="148" t="str">
        <f>IF(AT28="","",IF(AU27="","",$X28*Settings!$D$5-AU$6*Settings!$D$5))</f>
        <v/>
      </c>
      <c r="AV28" s="148" t="str">
        <f>IF(AU28="","",IF(AV27="","",$X28*Settings!$D$5-AV$6*Settings!$D$5))</f>
        <v/>
      </c>
      <c r="AW28" s="148" t="str">
        <f>IF(AV28="","",IF(AW27="","",$X28*Settings!$D$5-AW$6*Settings!$D$5))</f>
        <v/>
      </c>
      <c r="AX28" s="148" t="str">
        <f>IF(AW28="","",IF(AX27="","",$X28*Settings!$D$5-AX$6*Settings!$D$5))</f>
        <v/>
      </c>
      <c r="AY28" s="148" t="str">
        <f>IF(AX28="","",IF(AY27="","",$X28*Settings!$D$5-AY$6*Settings!$D$5))</f>
        <v/>
      </c>
      <c r="AZ28" s="148" t="str">
        <f>IF(AY28="","",IF(AZ27="","",$X28*Settings!$D$5-AZ$6*Settings!$D$5))</f>
        <v/>
      </c>
      <c r="BA28" s="148" t="str">
        <f>IF(AZ28="","",IF(BA27="","",$X28*Settings!$D$5-BA$6*Settings!$D$5))</f>
        <v/>
      </c>
      <c r="BB28" s="148" t="str">
        <f>IF(BA28="","",IF(BB27="","",$X28*Settings!$D$5-BB$6*Settings!$D$5))</f>
        <v/>
      </c>
      <c r="BC28" s="148" t="str">
        <f>IF(BB28="","",IF(BC27="","",$X28*Settings!$D$5-BC$6*Settings!$D$5))</f>
        <v/>
      </c>
      <c r="BD28" s="148" t="str">
        <f>IF(BC28="","",IF(BD27="","",$X28*Settings!$D$5-BD$6*Settings!$D$5))</f>
        <v/>
      </c>
      <c r="BE28" s="148" t="str">
        <f>IF(BD28="","",IF(BE27="","",$X28*Settings!$D$5-BE$6*Settings!$D$5))</f>
        <v/>
      </c>
      <c r="BF28" s="148" t="str">
        <f>IF(BE28="","",IF(BF27="","",$X28*Settings!$D$5-BF$6*Settings!$D$5))</f>
        <v/>
      </c>
      <c r="BG28" s="148" t="str">
        <f>IF(BF28="","",IF(BG27="","",$X28*Settings!$D$5-BG$6*Settings!$D$5))</f>
        <v/>
      </c>
      <c r="BH28" s="148" t="str">
        <f>IF(BG28="","",IF(BH27="","",$X28*Settings!$D$5-BH$6*Settings!$D$5))</f>
        <v/>
      </c>
      <c r="BI28" s="148" t="str">
        <f>IF(BH28="","",IF(BI27="","",$X28*Settings!$D$5-BI$6*Settings!$D$5))</f>
        <v/>
      </c>
      <c r="BJ28" s="148" t="str">
        <f>IF(BI28="","",IF(BJ27="","",$X28*Settings!$D$5-BJ$6*Settings!$D$5))</f>
        <v/>
      </c>
      <c r="BK28" s="148" t="str">
        <f>IF(BJ28="","",IF(BK27="","",$X28*Settings!$D$5-BK$6*Settings!$D$5))</f>
        <v/>
      </c>
      <c r="BL28" s="148" t="str">
        <f>IF(BK28="","",IF(BL27="","",$X28*Settings!$D$5-BL$6*Settings!$D$5))</f>
        <v/>
      </c>
      <c r="BM28" s="148" t="str">
        <f>IF(BL28="","",IF(BM27="","",$X28*Settings!$D$5-BM$6*Settings!$D$5))</f>
        <v/>
      </c>
      <c r="BN28" s="148" t="str">
        <f>IF(BM28="","",IF(BN27="","",$X28*Settings!$D$5-BN$6*Settings!$D$5))</f>
        <v/>
      </c>
      <c r="BO28" s="148" t="str">
        <f>IF(BN28="","",IF(BO27="","",$X28*Settings!$D$5-BO$6*Settings!$D$5))</f>
        <v/>
      </c>
      <c r="BP28" s="148" t="str">
        <f>IF(BO28="","",IF(BP27="","",$X28*Settings!$D$5-BP$6*Settings!$D$5))</f>
        <v/>
      </c>
      <c r="BQ28" s="148" t="str">
        <f>IF(BP28="","",IF(BQ27="","",$X28*Settings!$D$5-BQ$6*Settings!$D$5))</f>
        <v/>
      </c>
      <c r="BR28" s="148" t="str">
        <f>IF(BQ28="","",IF(BR27="","",$X28*Settings!$D$5-BR$6*Settings!$D$5))</f>
        <v/>
      </c>
      <c r="BS28" s="148" t="str">
        <f>IF(BR28="","",IF(BS27="","",$X28*Settings!$D$5-BS$6*Settings!$D$5))</f>
        <v/>
      </c>
      <c r="BT28" s="148" t="str">
        <f>IF(BS28="","",IF(BT27="","",$X28*Settings!$D$5-BT$6*Settings!$D$5))</f>
        <v/>
      </c>
      <c r="BU28" s="148" t="str">
        <f>IF(BT28="","",IF(BU27="","",$X28*Settings!$D$5-BU$6*Settings!$D$5))</f>
        <v/>
      </c>
      <c r="BV28" s="148" t="str">
        <f>IF(BU28="","",IF(BV27="","",$X28*Settings!$D$5-BV$6*Settings!$D$5))</f>
        <v/>
      </c>
      <c r="BX28" s="144">
        <v>22</v>
      </c>
      <c r="BY28" s="145">
        <v>0.36130886175062227</v>
      </c>
      <c r="CA28" s="148" t="str">
        <f t="shared" si="54"/>
        <v/>
      </c>
      <c r="CB28" s="149" t="str">
        <f t="shared" si="1"/>
        <v/>
      </c>
      <c r="CC28" s="149" t="str">
        <f t="shared" si="2"/>
        <v/>
      </c>
      <c r="CD28" s="149" t="str">
        <f t="shared" si="3"/>
        <v/>
      </c>
      <c r="CE28" s="149" t="str">
        <f t="shared" si="4"/>
        <v/>
      </c>
      <c r="CF28" s="149" t="str">
        <f t="shared" si="5"/>
        <v/>
      </c>
      <c r="CG28" s="149" t="str">
        <f t="shared" si="6"/>
        <v/>
      </c>
      <c r="CH28" s="149" t="str">
        <f t="shared" si="7"/>
        <v/>
      </c>
      <c r="CI28" s="149" t="str">
        <f t="shared" si="8"/>
        <v/>
      </c>
      <c r="CJ28" s="149" t="str">
        <f t="shared" si="9"/>
        <v/>
      </c>
      <c r="CK28" s="149" t="str">
        <f t="shared" si="10"/>
        <v/>
      </c>
      <c r="CL28" s="149" t="str">
        <f t="shared" si="11"/>
        <v/>
      </c>
      <c r="CM28" s="149" t="str">
        <f t="shared" si="12"/>
        <v/>
      </c>
      <c r="CN28" s="149" t="str">
        <f t="shared" si="13"/>
        <v/>
      </c>
      <c r="CO28" s="149" t="str">
        <f t="shared" si="14"/>
        <v/>
      </c>
      <c r="CP28" s="149" t="str">
        <f t="shared" si="15"/>
        <v/>
      </c>
      <c r="CQ28" s="149" t="str">
        <f t="shared" si="16"/>
        <v/>
      </c>
      <c r="CR28" s="149" t="str">
        <f t="shared" si="17"/>
        <v/>
      </c>
      <c r="CS28" s="149" t="str">
        <f t="shared" si="18"/>
        <v/>
      </c>
      <c r="CT28" s="149" t="str">
        <f t="shared" si="19"/>
        <v/>
      </c>
      <c r="CU28" s="149" t="str">
        <f t="shared" si="20"/>
        <v/>
      </c>
      <c r="CV28" s="149" t="str">
        <f t="shared" si="21"/>
        <v/>
      </c>
      <c r="CW28" s="149" t="str">
        <f t="shared" si="22"/>
        <v/>
      </c>
      <c r="CX28" s="149" t="str">
        <f t="shared" si="23"/>
        <v/>
      </c>
      <c r="CY28" s="149" t="str">
        <f t="shared" si="24"/>
        <v/>
      </c>
      <c r="CZ28" s="149" t="str">
        <f t="shared" si="25"/>
        <v/>
      </c>
      <c r="DA28" s="149" t="str">
        <f t="shared" si="26"/>
        <v/>
      </c>
      <c r="DB28" s="149" t="str">
        <f t="shared" si="27"/>
        <v/>
      </c>
      <c r="DC28" s="149" t="str">
        <f t="shared" si="28"/>
        <v/>
      </c>
      <c r="DD28" s="149" t="str">
        <f t="shared" si="29"/>
        <v/>
      </c>
      <c r="DE28" s="149" t="str">
        <f t="shared" si="30"/>
        <v/>
      </c>
      <c r="DF28" s="149" t="str">
        <f t="shared" si="31"/>
        <v/>
      </c>
      <c r="DG28" s="149" t="str">
        <f t="shared" si="32"/>
        <v/>
      </c>
      <c r="DH28" s="149" t="str">
        <f t="shared" si="33"/>
        <v/>
      </c>
      <c r="DI28" s="149" t="str">
        <f t="shared" si="34"/>
        <v/>
      </c>
      <c r="DJ28" s="149" t="str">
        <f t="shared" si="35"/>
        <v/>
      </c>
      <c r="DK28" s="149" t="str">
        <f t="shared" si="36"/>
        <v/>
      </c>
      <c r="DL28" s="149" t="str">
        <f t="shared" si="37"/>
        <v/>
      </c>
      <c r="DM28" s="149" t="str">
        <f t="shared" si="38"/>
        <v/>
      </c>
      <c r="DN28" s="149" t="str">
        <f t="shared" si="39"/>
        <v/>
      </c>
      <c r="DO28" s="149" t="str">
        <f t="shared" si="40"/>
        <v/>
      </c>
      <c r="DP28" s="149" t="str">
        <f t="shared" si="41"/>
        <v/>
      </c>
      <c r="DQ28" s="149" t="str">
        <f t="shared" si="42"/>
        <v/>
      </c>
      <c r="DR28" s="149" t="str">
        <f t="shared" si="43"/>
        <v/>
      </c>
      <c r="DS28" s="149" t="str">
        <f t="shared" si="44"/>
        <v/>
      </c>
      <c r="DT28" s="149" t="str">
        <f t="shared" si="45"/>
        <v/>
      </c>
      <c r="DU28" s="149" t="str">
        <f t="shared" si="46"/>
        <v/>
      </c>
      <c r="DV28" s="149" t="str">
        <f t="shared" si="47"/>
        <v/>
      </c>
      <c r="DW28" s="149" t="str">
        <f t="shared" si="48"/>
        <v/>
      </c>
      <c r="DX28" s="149" t="str">
        <f t="shared" si="49"/>
        <v/>
      </c>
      <c r="DY28" s="149" t="str">
        <f t="shared" si="50"/>
        <v/>
      </c>
    </row>
    <row r="29" spans="2:129" x14ac:dyDescent="0.25">
      <c r="B29" s="153" t="str">
        <f>IF(Calculation!A35=0,"",Calculation!A35+ROW(B29)/10000)</f>
        <v/>
      </c>
      <c r="C29" s="92" t="str">
        <f>IF($B29="","",SMALL($B$7:$B$56,ROWS($B$7:B29)))</f>
        <v/>
      </c>
      <c r="D29" s="15" t="str">
        <f>IF(C29&lt;&gt;"",IF(E29&gt;Settings!$D$8,"D",IF(E29&gt;Settings!$D$9,"Q","G"))," ")</f>
        <v xml:space="preserve"> </v>
      </c>
      <c r="E29" s="12" t="str">
        <f t="shared" si="51"/>
        <v xml:space="preserve"> </v>
      </c>
      <c r="F29" s="102" t="str">
        <f>IF(Calculation!A35=0,"",Calculation!K35)</f>
        <v/>
      </c>
      <c r="H29" s="92" t="str">
        <f t="shared" si="52"/>
        <v/>
      </c>
      <c r="I29" s="15" t="str">
        <f>IF(H29&lt;&gt;"",IF(J29&gt;Settings!$D$8,"D",IF(J29&gt;Settings!$D$9,"Q","G"))," ")</f>
        <v xml:space="preserve"> </v>
      </c>
      <c r="J29" s="91">
        <f>SUM(CX7:CX56)</f>
        <v>0</v>
      </c>
      <c r="L29" s="186"/>
      <c r="X29" s="148" t="str">
        <f t="shared" si="53"/>
        <v/>
      </c>
      <c r="Y29" s="148" t="str">
        <f>IF(X29="","",IF(Y28="","",$X29*Settings!$D$5-Y$6*Settings!$D$5))</f>
        <v/>
      </c>
      <c r="Z29" s="148" t="str">
        <f>IF(Y29="","",IF(Z28="","",$X29*Settings!$D$5-Z$6*Settings!$D$5))</f>
        <v/>
      </c>
      <c r="AA29" s="148" t="str">
        <f>IF(Z29="","",IF(AA28="","",$X29*Settings!$D$5-AA$6*Settings!$D$5))</f>
        <v/>
      </c>
      <c r="AB29" s="148" t="str">
        <f>IF(AA29="","",IF(AB28="","",$X29*Settings!$D$5-AB$6*Settings!$D$5))</f>
        <v/>
      </c>
      <c r="AC29" s="148" t="str">
        <f>IF(AB29="","",IF(AC28="","",$X29*Settings!$D$5-AC$6*Settings!$D$5))</f>
        <v/>
      </c>
      <c r="AD29" s="148" t="str">
        <f>IF(AC29="","",IF(AD28="","",$X29*Settings!$D$5-AD$6*Settings!$D$5))</f>
        <v/>
      </c>
      <c r="AE29" s="148" t="str">
        <f>IF(AD29="","",IF(AE28="","",$X29*Settings!$D$5-AE$6*Settings!$D$5))</f>
        <v/>
      </c>
      <c r="AF29" s="148" t="str">
        <f>IF(AE29="","",IF(AF28="","",$X29*Settings!$D$5-AF$6*Settings!$D$5))</f>
        <v/>
      </c>
      <c r="AG29" s="148" t="str">
        <f>IF(AF29="","",IF(AG28="","",$X29*Settings!$D$5-AG$6*Settings!$D$5))</f>
        <v/>
      </c>
      <c r="AH29" s="148" t="str">
        <f>IF(AG29="","",IF(AH28="","",$X29*Settings!$D$5-AH$6*Settings!$D$5))</f>
        <v/>
      </c>
      <c r="AI29" s="148" t="str">
        <f>IF(AH29="","",IF(AI28="","",$X29*Settings!$D$5-AI$6*Settings!$D$5))</f>
        <v/>
      </c>
      <c r="AJ29" s="148" t="str">
        <f>IF(AI29="","",IF(AJ28="","",$X29*Settings!$D$5-AJ$6*Settings!$D$5))</f>
        <v/>
      </c>
      <c r="AK29" s="148" t="str">
        <f>IF(AJ29="","",IF(AK28="","",$X29*Settings!$D$5-AK$6*Settings!$D$5))</f>
        <v/>
      </c>
      <c r="AL29" s="148" t="str">
        <f>IF(AK29="","",IF(AL28="","",$X29*Settings!$D$5-AL$6*Settings!$D$5))</f>
        <v/>
      </c>
      <c r="AM29" s="148" t="str">
        <f>IF(AL29="","",IF(AM28="","",$X29*Settings!$D$5-AM$6*Settings!$D$5))</f>
        <v/>
      </c>
      <c r="AN29" s="148" t="str">
        <f>IF(AM29="","",IF(AN28="","",$X29*Settings!$D$5-AN$6*Settings!$D$5))</f>
        <v/>
      </c>
      <c r="AO29" s="148" t="str">
        <f>IF(AN29="","",IF(AO28="","",$X29*Settings!$D$5-AO$6*Settings!$D$5))</f>
        <v/>
      </c>
      <c r="AP29" s="148" t="str">
        <f>IF(AO29="","",IF(AP28="","",$X29*Settings!$D$5-AP$6*Settings!$D$5))</f>
        <v/>
      </c>
      <c r="AQ29" s="148" t="str">
        <f>IF(AP29="","",IF(AQ28="","",$X29*Settings!$D$5-AQ$6*Settings!$D$5))</f>
        <v/>
      </c>
      <c r="AR29" s="148" t="str">
        <f>IF(AQ29="","",IF(AR28="","",$X29*Settings!$D$5-AR$6*Settings!$D$5))</f>
        <v/>
      </c>
      <c r="AS29" s="148" t="str">
        <f>IF(AR29="","",IF(AS28="","",$X29*Settings!$D$5-AS$6*Settings!$D$5))</f>
        <v/>
      </c>
      <c r="AT29" s="148" t="str">
        <f>IF(AS29="","",IF(AT28="","",$X29*Settings!$D$5-AT$6*Settings!$D$5))</f>
        <v/>
      </c>
      <c r="AU29" s="148" t="str">
        <f>IF(AT29="","",IF(AU28="","",$X29*Settings!$D$5-AU$6*Settings!$D$5))</f>
        <v/>
      </c>
      <c r="AV29" s="148" t="str">
        <f>IF(AU29="","",IF(AV28="","",$X29*Settings!$D$5-AV$6*Settings!$D$5))</f>
        <v/>
      </c>
      <c r="AW29" s="148" t="str">
        <f>IF(AV29="","",IF(AW28="","",$X29*Settings!$D$5-AW$6*Settings!$D$5))</f>
        <v/>
      </c>
      <c r="AX29" s="148" t="str">
        <f>IF(AW29="","",IF(AX28="","",$X29*Settings!$D$5-AX$6*Settings!$D$5))</f>
        <v/>
      </c>
      <c r="AY29" s="148" t="str">
        <f>IF(AX29="","",IF(AY28="","",$X29*Settings!$D$5-AY$6*Settings!$D$5))</f>
        <v/>
      </c>
      <c r="AZ29" s="148" t="str">
        <f>IF(AY29="","",IF(AZ28="","",$X29*Settings!$D$5-AZ$6*Settings!$D$5))</f>
        <v/>
      </c>
      <c r="BA29" s="148" t="str">
        <f>IF(AZ29="","",IF(BA28="","",$X29*Settings!$D$5-BA$6*Settings!$D$5))</f>
        <v/>
      </c>
      <c r="BB29" s="148" t="str">
        <f>IF(BA29="","",IF(BB28="","",$X29*Settings!$D$5-BB$6*Settings!$D$5))</f>
        <v/>
      </c>
      <c r="BC29" s="148" t="str">
        <f>IF(BB29="","",IF(BC28="","",$X29*Settings!$D$5-BC$6*Settings!$D$5))</f>
        <v/>
      </c>
      <c r="BD29" s="148" t="str">
        <f>IF(BC29="","",IF(BD28="","",$X29*Settings!$D$5-BD$6*Settings!$D$5))</f>
        <v/>
      </c>
      <c r="BE29" s="148" t="str">
        <f>IF(BD29="","",IF(BE28="","",$X29*Settings!$D$5-BE$6*Settings!$D$5))</f>
        <v/>
      </c>
      <c r="BF29" s="148" t="str">
        <f>IF(BE29="","",IF(BF28="","",$X29*Settings!$D$5-BF$6*Settings!$D$5))</f>
        <v/>
      </c>
      <c r="BG29" s="148" t="str">
        <f>IF(BF29="","",IF(BG28="","",$X29*Settings!$D$5-BG$6*Settings!$D$5))</f>
        <v/>
      </c>
      <c r="BH29" s="148" t="str">
        <f>IF(BG29="","",IF(BH28="","",$X29*Settings!$D$5-BH$6*Settings!$D$5))</f>
        <v/>
      </c>
      <c r="BI29" s="148" t="str">
        <f>IF(BH29="","",IF(BI28="","",$X29*Settings!$D$5-BI$6*Settings!$D$5))</f>
        <v/>
      </c>
      <c r="BJ29" s="148" t="str">
        <f>IF(BI29="","",IF(BJ28="","",$X29*Settings!$D$5-BJ$6*Settings!$D$5))</f>
        <v/>
      </c>
      <c r="BK29" s="148" t="str">
        <f>IF(BJ29="","",IF(BK28="","",$X29*Settings!$D$5-BK$6*Settings!$D$5))</f>
        <v/>
      </c>
      <c r="BL29" s="148" t="str">
        <f>IF(BK29="","",IF(BL28="","",$X29*Settings!$D$5-BL$6*Settings!$D$5))</f>
        <v/>
      </c>
      <c r="BM29" s="148" t="str">
        <f>IF(BL29="","",IF(BM28="","",$X29*Settings!$D$5-BM$6*Settings!$D$5))</f>
        <v/>
      </c>
      <c r="BN29" s="148" t="str">
        <f>IF(BM29="","",IF(BN28="","",$X29*Settings!$D$5-BN$6*Settings!$D$5))</f>
        <v/>
      </c>
      <c r="BO29" s="148" t="str">
        <f>IF(BN29="","",IF(BO28="","",$X29*Settings!$D$5-BO$6*Settings!$D$5))</f>
        <v/>
      </c>
      <c r="BP29" s="148" t="str">
        <f>IF(BO29="","",IF(BP28="","",$X29*Settings!$D$5-BP$6*Settings!$D$5))</f>
        <v/>
      </c>
      <c r="BQ29" s="148" t="str">
        <f>IF(BP29="","",IF(BQ28="","",$X29*Settings!$D$5-BQ$6*Settings!$D$5))</f>
        <v/>
      </c>
      <c r="BR29" s="148" t="str">
        <f>IF(BQ29="","",IF(BR28="","",$X29*Settings!$D$5-BR$6*Settings!$D$5))</f>
        <v/>
      </c>
      <c r="BS29" s="148" t="str">
        <f>IF(BR29="","",IF(BS28="","",$X29*Settings!$D$5-BS$6*Settings!$D$5))</f>
        <v/>
      </c>
      <c r="BT29" s="148" t="str">
        <f>IF(BS29="","",IF(BT28="","",$X29*Settings!$D$5-BT$6*Settings!$D$5))</f>
        <v/>
      </c>
      <c r="BU29" s="148" t="str">
        <f>IF(BT29="","",IF(BU28="","",$X29*Settings!$D$5-BU$6*Settings!$D$5))</f>
        <v/>
      </c>
      <c r="BV29" s="148" t="str">
        <f>IF(BU29="","",IF(BV28="","",$X29*Settings!$D$5-BV$6*Settings!$D$5))</f>
        <v/>
      </c>
      <c r="BX29" s="144">
        <v>23</v>
      </c>
      <c r="BY29" s="145">
        <v>0.32403395805930052</v>
      </c>
      <c r="CA29" s="148" t="str">
        <f t="shared" si="54"/>
        <v/>
      </c>
      <c r="CB29" s="149" t="str">
        <f t="shared" si="1"/>
        <v/>
      </c>
      <c r="CC29" s="149" t="str">
        <f t="shared" si="2"/>
        <v/>
      </c>
      <c r="CD29" s="149" t="str">
        <f t="shared" si="3"/>
        <v/>
      </c>
      <c r="CE29" s="149" t="str">
        <f t="shared" si="4"/>
        <v/>
      </c>
      <c r="CF29" s="149" t="str">
        <f t="shared" si="5"/>
        <v/>
      </c>
      <c r="CG29" s="149" t="str">
        <f t="shared" si="6"/>
        <v/>
      </c>
      <c r="CH29" s="149" t="str">
        <f t="shared" si="7"/>
        <v/>
      </c>
      <c r="CI29" s="149" t="str">
        <f t="shared" si="8"/>
        <v/>
      </c>
      <c r="CJ29" s="149" t="str">
        <f t="shared" si="9"/>
        <v/>
      </c>
      <c r="CK29" s="149" t="str">
        <f t="shared" si="10"/>
        <v/>
      </c>
      <c r="CL29" s="149" t="str">
        <f t="shared" si="11"/>
        <v/>
      </c>
      <c r="CM29" s="149" t="str">
        <f t="shared" si="12"/>
        <v/>
      </c>
      <c r="CN29" s="149" t="str">
        <f t="shared" si="13"/>
        <v/>
      </c>
      <c r="CO29" s="149" t="str">
        <f t="shared" si="14"/>
        <v/>
      </c>
      <c r="CP29" s="149" t="str">
        <f t="shared" si="15"/>
        <v/>
      </c>
      <c r="CQ29" s="149" t="str">
        <f t="shared" si="16"/>
        <v/>
      </c>
      <c r="CR29" s="149" t="str">
        <f t="shared" si="17"/>
        <v/>
      </c>
      <c r="CS29" s="149" t="str">
        <f t="shared" si="18"/>
        <v/>
      </c>
      <c r="CT29" s="149" t="str">
        <f t="shared" si="19"/>
        <v/>
      </c>
      <c r="CU29" s="149" t="str">
        <f t="shared" si="20"/>
        <v/>
      </c>
      <c r="CV29" s="149" t="str">
        <f t="shared" si="21"/>
        <v/>
      </c>
      <c r="CW29" s="149" t="str">
        <f t="shared" si="22"/>
        <v/>
      </c>
      <c r="CX29" s="149" t="str">
        <f t="shared" si="23"/>
        <v/>
      </c>
      <c r="CY29" s="149" t="str">
        <f t="shared" si="24"/>
        <v/>
      </c>
      <c r="CZ29" s="149" t="str">
        <f t="shared" si="25"/>
        <v/>
      </c>
      <c r="DA29" s="149" t="str">
        <f t="shared" si="26"/>
        <v/>
      </c>
      <c r="DB29" s="149" t="str">
        <f t="shared" si="27"/>
        <v/>
      </c>
      <c r="DC29" s="149" t="str">
        <f t="shared" si="28"/>
        <v/>
      </c>
      <c r="DD29" s="149" t="str">
        <f t="shared" si="29"/>
        <v/>
      </c>
      <c r="DE29" s="149" t="str">
        <f t="shared" si="30"/>
        <v/>
      </c>
      <c r="DF29" s="149" t="str">
        <f t="shared" si="31"/>
        <v/>
      </c>
      <c r="DG29" s="149" t="str">
        <f t="shared" si="32"/>
        <v/>
      </c>
      <c r="DH29" s="149" t="str">
        <f t="shared" si="33"/>
        <v/>
      </c>
      <c r="DI29" s="149" t="str">
        <f t="shared" si="34"/>
        <v/>
      </c>
      <c r="DJ29" s="149" t="str">
        <f t="shared" si="35"/>
        <v/>
      </c>
      <c r="DK29" s="149" t="str">
        <f t="shared" si="36"/>
        <v/>
      </c>
      <c r="DL29" s="149" t="str">
        <f t="shared" si="37"/>
        <v/>
      </c>
      <c r="DM29" s="149" t="str">
        <f t="shared" si="38"/>
        <v/>
      </c>
      <c r="DN29" s="149" t="str">
        <f t="shared" si="39"/>
        <v/>
      </c>
      <c r="DO29" s="149" t="str">
        <f t="shared" si="40"/>
        <v/>
      </c>
      <c r="DP29" s="149" t="str">
        <f t="shared" si="41"/>
        <v/>
      </c>
      <c r="DQ29" s="149" t="str">
        <f t="shared" si="42"/>
        <v/>
      </c>
      <c r="DR29" s="149" t="str">
        <f t="shared" si="43"/>
        <v/>
      </c>
      <c r="DS29" s="149" t="str">
        <f t="shared" si="44"/>
        <v/>
      </c>
      <c r="DT29" s="149" t="str">
        <f t="shared" si="45"/>
        <v/>
      </c>
      <c r="DU29" s="149" t="str">
        <f t="shared" si="46"/>
        <v/>
      </c>
      <c r="DV29" s="149" t="str">
        <f t="shared" si="47"/>
        <v/>
      </c>
      <c r="DW29" s="149" t="str">
        <f t="shared" si="48"/>
        <v/>
      </c>
      <c r="DX29" s="149" t="str">
        <f t="shared" si="49"/>
        <v/>
      </c>
      <c r="DY29" s="149" t="str">
        <f t="shared" si="50"/>
        <v/>
      </c>
    </row>
    <row r="30" spans="2:129" x14ac:dyDescent="0.25">
      <c r="B30" s="153" t="str">
        <f>IF(Calculation!A36=0,"",Calculation!A36+ROW(B30)/10000)</f>
        <v/>
      </c>
      <c r="C30" s="92" t="str">
        <f>IF($B30="","",SMALL($B$7:$B$56,ROWS($B$7:B30)))</f>
        <v/>
      </c>
      <c r="D30" s="15" t="str">
        <f>IF(C30&lt;&gt;"",IF(E30&gt;Settings!$D$8,"D",IF(E30&gt;Settings!$D$9,"Q","G"))," ")</f>
        <v xml:space="preserve"> </v>
      </c>
      <c r="E30" s="12" t="str">
        <f t="shared" si="51"/>
        <v xml:space="preserve"> </v>
      </c>
      <c r="F30" s="102" t="str">
        <f>IF(Calculation!A36=0,"",Calculation!K36)</f>
        <v/>
      </c>
      <c r="H30" s="92" t="str">
        <f t="shared" si="52"/>
        <v/>
      </c>
      <c r="I30" s="15" t="str">
        <f>IF(H30&lt;&gt;"",IF(J30&gt;Settings!$D$8,"D",IF(J30&gt;Settings!$D$9,"Q","G"))," ")</f>
        <v xml:space="preserve"> </v>
      </c>
      <c r="J30" s="91">
        <f>SUM(CY7:CY56)</f>
        <v>0</v>
      </c>
      <c r="L30" s="186"/>
      <c r="X30" s="148" t="str">
        <f t="shared" si="53"/>
        <v/>
      </c>
      <c r="Y30" s="148" t="str">
        <f>IF(X30="","",IF(Y29="","",$X30*Settings!$D$5-Y$6*Settings!$D$5))</f>
        <v/>
      </c>
      <c r="Z30" s="148" t="str">
        <f>IF(Y30="","",IF(Z29="","",$X30*Settings!$D$5-Z$6*Settings!$D$5))</f>
        <v/>
      </c>
      <c r="AA30" s="148" t="str">
        <f>IF(Z30="","",IF(AA29="","",$X30*Settings!$D$5-AA$6*Settings!$D$5))</f>
        <v/>
      </c>
      <c r="AB30" s="148" t="str">
        <f>IF(AA30="","",IF(AB29="","",$X30*Settings!$D$5-AB$6*Settings!$D$5))</f>
        <v/>
      </c>
      <c r="AC30" s="148" t="str">
        <f>IF(AB30="","",IF(AC29="","",$X30*Settings!$D$5-AC$6*Settings!$D$5))</f>
        <v/>
      </c>
      <c r="AD30" s="148" t="str">
        <f>IF(AC30="","",IF(AD29="","",$X30*Settings!$D$5-AD$6*Settings!$D$5))</f>
        <v/>
      </c>
      <c r="AE30" s="148" t="str">
        <f>IF(AD30="","",IF(AE29="","",$X30*Settings!$D$5-AE$6*Settings!$D$5))</f>
        <v/>
      </c>
      <c r="AF30" s="148" t="str">
        <f>IF(AE30="","",IF(AF29="","",$X30*Settings!$D$5-AF$6*Settings!$D$5))</f>
        <v/>
      </c>
      <c r="AG30" s="148" t="str">
        <f>IF(AF30="","",IF(AG29="","",$X30*Settings!$D$5-AG$6*Settings!$D$5))</f>
        <v/>
      </c>
      <c r="AH30" s="148" t="str">
        <f>IF(AG30="","",IF(AH29="","",$X30*Settings!$D$5-AH$6*Settings!$D$5))</f>
        <v/>
      </c>
      <c r="AI30" s="148" t="str">
        <f>IF(AH30="","",IF(AI29="","",$X30*Settings!$D$5-AI$6*Settings!$D$5))</f>
        <v/>
      </c>
      <c r="AJ30" s="148" t="str">
        <f>IF(AI30="","",IF(AJ29="","",$X30*Settings!$D$5-AJ$6*Settings!$D$5))</f>
        <v/>
      </c>
      <c r="AK30" s="148" t="str">
        <f>IF(AJ30="","",IF(AK29="","",$X30*Settings!$D$5-AK$6*Settings!$D$5))</f>
        <v/>
      </c>
      <c r="AL30" s="148" t="str">
        <f>IF(AK30="","",IF(AL29="","",$X30*Settings!$D$5-AL$6*Settings!$D$5))</f>
        <v/>
      </c>
      <c r="AM30" s="148" t="str">
        <f>IF(AL30="","",IF(AM29="","",$X30*Settings!$D$5-AM$6*Settings!$D$5))</f>
        <v/>
      </c>
      <c r="AN30" s="148" t="str">
        <f>IF(AM30="","",IF(AN29="","",$X30*Settings!$D$5-AN$6*Settings!$D$5))</f>
        <v/>
      </c>
      <c r="AO30" s="148" t="str">
        <f>IF(AN30="","",IF(AO29="","",$X30*Settings!$D$5-AO$6*Settings!$D$5))</f>
        <v/>
      </c>
      <c r="AP30" s="148" t="str">
        <f>IF(AO30="","",IF(AP29="","",$X30*Settings!$D$5-AP$6*Settings!$D$5))</f>
        <v/>
      </c>
      <c r="AQ30" s="148" t="str">
        <f>IF(AP30="","",IF(AQ29="","",$X30*Settings!$D$5-AQ$6*Settings!$D$5))</f>
        <v/>
      </c>
      <c r="AR30" s="148" t="str">
        <f>IF(AQ30="","",IF(AR29="","",$X30*Settings!$D$5-AR$6*Settings!$D$5))</f>
        <v/>
      </c>
      <c r="AS30" s="148" t="str">
        <f>IF(AR30="","",IF(AS29="","",$X30*Settings!$D$5-AS$6*Settings!$D$5))</f>
        <v/>
      </c>
      <c r="AT30" s="148" t="str">
        <f>IF(AS30="","",IF(AT29="","",$X30*Settings!$D$5-AT$6*Settings!$D$5))</f>
        <v/>
      </c>
      <c r="AU30" s="148" t="str">
        <f>IF(AT30="","",IF(AU29="","",$X30*Settings!$D$5-AU$6*Settings!$D$5))</f>
        <v/>
      </c>
      <c r="AV30" s="148" t="str">
        <f>IF(AU30="","",IF(AV29="","",$X30*Settings!$D$5-AV$6*Settings!$D$5))</f>
        <v/>
      </c>
      <c r="AW30" s="148" t="str">
        <f>IF(AV30="","",IF(AW29="","",$X30*Settings!$D$5-AW$6*Settings!$D$5))</f>
        <v/>
      </c>
      <c r="AX30" s="148" t="str">
        <f>IF(AW30="","",IF(AX29="","",$X30*Settings!$D$5-AX$6*Settings!$D$5))</f>
        <v/>
      </c>
      <c r="AY30" s="148" t="str">
        <f>IF(AX30="","",IF(AY29="","",$X30*Settings!$D$5-AY$6*Settings!$D$5))</f>
        <v/>
      </c>
      <c r="AZ30" s="148" t="str">
        <f>IF(AY30="","",IF(AZ29="","",$X30*Settings!$D$5-AZ$6*Settings!$D$5))</f>
        <v/>
      </c>
      <c r="BA30" s="148" t="str">
        <f>IF(AZ30="","",IF(BA29="","",$X30*Settings!$D$5-BA$6*Settings!$D$5))</f>
        <v/>
      </c>
      <c r="BB30" s="148" t="str">
        <f>IF(BA30="","",IF(BB29="","",$X30*Settings!$D$5-BB$6*Settings!$D$5))</f>
        <v/>
      </c>
      <c r="BC30" s="148" t="str">
        <f>IF(BB30="","",IF(BC29="","",$X30*Settings!$D$5-BC$6*Settings!$D$5))</f>
        <v/>
      </c>
      <c r="BD30" s="148" t="str">
        <f>IF(BC30="","",IF(BD29="","",$X30*Settings!$D$5-BD$6*Settings!$D$5))</f>
        <v/>
      </c>
      <c r="BE30" s="148" t="str">
        <f>IF(BD30="","",IF(BE29="","",$X30*Settings!$D$5-BE$6*Settings!$D$5))</f>
        <v/>
      </c>
      <c r="BF30" s="148" t="str">
        <f>IF(BE30="","",IF(BF29="","",$X30*Settings!$D$5-BF$6*Settings!$D$5))</f>
        <v/>
      </c>
      <c r="BG30" s="148" t="str">
        <f>IF(BF30="","",IF(BG29="","",$X30*Settings!$D$5-BG$6*Settings!$D$5))</f>
        <v/>
      </c>
      <c r="BH30" s="148" t="str">
        <f>IF(BG30="","",IF(BH29="","",$X30*Settings!$D$5-BH$6*Settings!$D$5))</f>
        <v/>
      </c>
      <c r="BI30" s="148" t="str">
        <f>IF(BH30="","",IF(BI29="","",$X30*Settings!$D$5-BI$6*Settings!$D$5))</f>
        <v/>
      </c>
      <c r="BJ30" s="148" t="str">
        <f>IF(BI30="","",IF(BJ29="","",$X30*Settings!$D$5-BJ$6*Settings!$D$5))</f>
        <v/>
      </c>
      <c r="BK30" s="148" t="str">
        <f>IF(BJ30="","",IF(BK29="","",$X30*Settings!$D$5-BK$6*Settings!$D$5))</f>
        <v/>
      </c>
      <c r="BL30" s="148" t="str">
        <f>IF(BK30="","",IF(BL29="","",$X30*Settings!$D$5-BL$6*Settings!$D$5))</f>
        <v/>
      </c>
      <c r="BM30" s="148" t="str">
        <f>IF(BL30="","",IF(BM29="","",$X30*Settings!$D$5-BM$6*Settings!$D$5))</f>
        <v/>
      </c>
      <c r="BN30" s="148" t="str">
        <f>IF(BM30="","",IF(BN29="","",$X30*Settings!$D$5-BN$6*Settings!$D$5))</f>
        <v/>
      </c>
      <c r="BO30" s="148" t="str">
        <f>IF(BN30="","",IF(BO29="","",$X30*Settings!$D$5-BO$6*Settings!$D$5))</f>
        <v/>
      </c>
      <c r="BP30" s="148" t="str">
        <f>IF(BO30="","",IF(BP29="","",$X30*Settings!$D$5-BP$6*Settings!$D$5))</f>
        <v/>
      </c>
      <c r="BQ30" s="148" t="str">
        <f>IF(BP30="","",IF(BQ29="","",$X30*Settings!$D$5-BQ$6*Settings!$D$5))</f>
        <v/>
      </c>
      <c r="BR30" s="148" t="str">
        <f>IF(BQ30="","",IF(BR29="","",$X30*Settings!$D$5-BR$6*Settings!$D$5))</f>
        <v/>
      </c>
      <c r="BS30" s="148" t="str">
        <f>IF(BR30="","",IF(BS29="","",$X30*Settings!$D$5-BS$6*Settings!$D$5))</f>
        <v/>
      </c>
      <c r="BT30" s="148" t="str">
        <f>IF(BS30="","",IF(BT29="","",$X30*Settings!$D$5-BT$6*Settings!$D$5))</f>
        <v/>
      </c>
      <c r="BU30" s="148" t="str">
        <f>IF(BT30="","",IF(BU29="","",$X30*Settings!$D$5-BU$6*Settings!$D$5))</f>
        <v/>
      </c>
      <c r="BV30" s="148" t="str">
        <f>IF(BU30="","",IF(BV29="","",$X30*Settings!$D$5-BV$6*Settings!$D$5))</f>
        <v/>
      </c>
      <c r="BX30" s="144">
        <v>24</v>
      </c>
      <c r="BY30" s="145">
        <v>0.2896263546519266</v>
      </c>
      <c r="CA30" s="148" t="str">
        <f t="shared" si="54"/>
        <v/>
      </c>
      <c r="CB30" s="149" t="str">
        <f t="shared" si="1"/>
        <v/>
      </c>
      <c r="CC30" s="149" t="str">
        <f t="shared" si="2"/>
        <v/>
      </c>
      <c r="CD30" s="149" t="str">
        <f t="shared" si="3"/>
        <v/>
      </c>
      <c r="CE30" s="149" t="str">
        <f t="shared" si="4"/>
        <v/>
      </c>
      <c r="CF30" s="149" t="str">
        <f t="shared" si="5"/>
        <v/>
      </c>
      <c r="CG30" s="149" t="str">
        <f t="shared" si="6"/>
        <v/>
      </c>
      <c r="CH30" s="149" t="str">
        <f t="shared" si="7"/>
        <v/>
      </c>
      <c r="CI30" s="149" t="str">
        <f t="shared" si="8"/>
        <v/>
      </c>
      <c r="CJ30" s="149" t="str">
        <f t="shared" si="9"/>
        <v/>
      </c>
      <c r="CK30" s="149" t="str">
        <f t="shared" si="10"/>
        <v/>
      </c>
      <c r="CL30" s="149" t="str">
        <f t="shared" si="11"/>
        <v/>
      </c>
      <c r="CM30" s="149" t="str">
        <f t="shared" si="12"/>
        <v/>
      </c>
      <c r="CN30" s="149" t="str">
        <f t="shared" si="13"/>
        <v/>
      </c>
      <c r="CO30" s="149" t="str">
        <f t="shared" si="14"/>
        <v/>
      </c>
      <c r="CP30" s="149" t="str">
        <f t="shared" si="15"/>
        <v/>
      </c>
      <c r="CQ30" s="149" t="str">
        <f t="shared" si="16"/>
        <v/>
      </c>
      <c r="CR30" s="149" t="str">
        <f t="shared" si="17"/>
        <v/>
      </c>
      <c r="CS30" s="149" t="str">
        <f t="shared" si="18"/>
        <v/>
      </c>
      <c r="CT30" s="149" t="str">
        <f t="shared" si="19"/>
        <v/>
      </c>
      <c r="CU30" s="149" t="str">
        <f t="shared" si="20"/>
        <v/>
      </c>
      <c r="CV30" s="149" t="str">
        <f t="shared" si="21"/>
        <v/>
      </c>
      <c r="CW30" s="149" t="str">
        <f t="shared" si="22"/>
        <v/>
      </c>
      <c r="CX30" s="149" t="str">
        <f t="shared" si="23"/>
        <v/>
      </c>
      <c r="CY30" s="149" t="str">
        <f t="shared" si="24"/>
        <v/>
      </c>
      <c r="CZ30" s="149" t="str">
        <f t="shared" si="25"/>
        <v/>
      </c>
      <c r="DA30" s="149" t="str">
        <f t="shared" si="26"/>
        <v/>
      </c>
      <c r="DB30" s="149" t="str">
        <f t="shared" si="27"/>
        <v/>
      </c>
      <c r="DC30" s="149" t="str">
        <f t="shared" si="28"/>
        <v/>
      </c>
      <c r="DD30" s="149" t="str">
        <f t="shared" si="29"/>
        <v/>
      </c>
      <c r="DE30" s="149" t="str">
        <f t="shared" si="30"/>
        <v/>
      </c>
      <c r="DF30" s="149" t="str">
        <f t="shared" si="31"/>
        <v/>
      </c>
      <c r="DG30" s="149" t="str">
        <f t="shared" si="32"/>
        <v/>
      </c>
      <c r="DH30" s="149" t="str">
        <f t="shared" si="33"/>
        <v/>
      </c>
      <c r="DI30" s="149" t="str">
        <f t="shared" si="34"/>
        <v/>
      </c>
      <c r="DJ30" s="149" t="str">
        <f t="shared" si="35"/>
        <v/>
      </c>
      <c r="DK30" s="149" t="str">
        <f t="shared" si="36"/>
        <v/>
      </c>
      <c r="DL30" s="149" t="str">
        <f t="shared" si="37"/>
        <v/>
      </c>
      <c r="DM30" s="149" t="str">
        <f t="shared" si="38"/>
        <v/>
      </c>
      <c r="DN30" s="149" t="str">
        <f t="shared" si="39"/>
        <v/>
      </c>
      <c r="DO30" s="149" t="str">
        <f t="shared" si="40"/>
        <v/>
      </c>
      <c r="DP30" s="149" t="str">
        <f t="shared" si="41"/>
        <v/>
      </c>
      <c r="DQ30" s="149" t="str">
        <f t="shared" si="42"/>
        <v/>
      </c>
      <c r="DR30" s="149" t="str">
        <f t="shared" si="43"/>
        <v/>
      </c>
      <c r="DS30" s="149" t="str">
        <f t="shared" si="44"/>
        <v/>
      </c>
      <c r="DT30" s="149" t="str">
        <f t="shared" si="45"/>
        <v/>
      </c>
      <c r="DU30" s="149" t="str">
        <f t="shared" si="46"/>
        <v/>
      </c>
      <c r="DV30" s="149" t="str">
        <f t="shared" si="47"/>
        <v/>
      </c>
      <c r="DW30" s="149" t="str">
        <f t="shared" si="48"/>
        <v/>
      </c>
      <c r="DX30" s="149" t="str">
        <f t="shared" si="49"/>
        <v/>
      </c>
      <c r="DY30" s="149" t="str">
        <f t="shared" si="50"/>
        <v/>
      </c>
    </row>
    <row r="31" spans="2:129" x14ac:dyDescent="0.25">
      <c r="B31" s="153" t="str">
        <f>IF(Calculation!A37=0,"",Calculation!A37+ROW(B31)/10000)</f>
        <v/>
      </c>
      <c r="C31" s="92" t="str">
        <f>IF($B31="","",SMALL($B$7:$B$56,ROWS($B$7:B31)))</f>
        <v/>
      </c>
      <c r="D31" s="15" t="str">
        <f>IF(C31&lt;&gt;"",IF(E31&gt;Settings!$D$8,"D",IF(E31&gt;Settings!$D$9,"Q","G"))," ")</f>
        <v xml:space="preserve"> </v>
      </c>
      <c r="E31" s="12" t="str">
        <f t="shared" si="51"/>
        <v xml:space="preserve"> </v>
      </c>
      <c r="F31" s="102" t="str">
        <f>IF(Calculation!A37=0,"",Calculation!K37)</f>
        <v/>
      </c>
      <c r="H31" s="92" t="str">
        <f t="shared" si="52"/>
        <v/>
      </c>
      <c r="I31" s="15" t="str">
        <f>IF(H31&lt;&gt;"",IF(J31&gt;Settings!$D$8,"D",IF(J31&gt;Settings!$D$9,"Q","G"))," ")</f>
        <v xml:space="preserve"> </v>
      </c>
      <c r="J31" s="91">
        <f>SUM(CZ7:CZ56)</f>
        <v>0</v>
      </c>
      <c r="L31" s="186"/>
      <c r="X31" s="148" t="str">
        <f t="shared" si="53"/>
        <v/>
      </c>
      <c r="Y31" s="148" t="str">
        <f>IF(X31="","",IF(Y30="","",$X31*Settings!$D$5-Y$6*Settings!$D$5))</f>
        <v/>
      </c>
      <c r="Z31" s="148" t="str">
        <f>IF(Y31="","",IF(Z30="","",$X31*Settings!$D$5-Z$6*Settings!$D$5))</f>
        <v/>
      </c>
      <c r="AA31" s="148" t="str">
        <f>IF(Z31="","",IF(AA30="","",$X31*Settings!$D$5-AA$6*Settings!$D$5))</f>
        <v/>
      </c>
      <c r="AB31" s="148" t="str">
        <f>IF(AA31="","",IF(AB30="","",$X31*Settings!$D$5-AB$6*Settings!$D$5))</f>
        <v/>
      </c>
      <c r="AC31" s="148" t="str">
        <f>IF(AB31="","",IF(AC30="","",$X31*Settings!$D$5-AC$6*Settings!$D$5))</f>
        <v/>
      </c>
      <c r="AD31" s="148" t="str">
        <f>IF(AC31="","",IF(AD30="","",$X31*Settings!$D$5-AD$6*Settings!$D$5))</f>
        <v/>
      </c>
      <c r="AE31" s="148" t="str">
        <f>IF(AD31="","",IF(AE30="","",$X31*Settings!$D$5-AE$6*Settings!$D$5))</f>
        <v/>
      </c>
      <c r="AF31" s="148" t="str">
        <f>IF(AE31="","",IF(AF30="","",$X31*Settings!$D$5-AF$6*Settings!$D$5))</f>
        <v/>
      </c>
      <c r="AG31" s="148" t="str">
        <f>IF(AF31="","",IF(AG30="","",$X31*Settings!$D$5-AG$6*Settings!$D$5))</f>
        <v/>
      </c>
      <c r="AH31" s="148" t="str">
        <f>IF(AG31="","",IF(AH30="","",$X31*Settings!$D$5-AH$6*Settings!$D$5))</f>
        <v/>
      </c>
      <c r="AI31" s="148" t="str">
        <f>IF(AH31="","",IF(AI30="","",$X31*Settings!$D$5-AI$6*Settings!$D$5))</f>
        <v/>
      </c>
      <c r="AJ31" s="148" t="str">
        <f>IF(AI31="","",IF(AJ30="","",$X31*Settings!$D$5-AJ$6*Settings!$D$5))</f>
        <v/>
      </c>
      <c r="AK31" s="148" t="str">
        <f>IF(AJ31="","",IF(AK30="","",$X31*Settings!$D$5-AK$6*Settings!$D$5))</f>
        <v/>
      </c>
      <c r="AL31" s="148" t="str">
        <f>IF(AK31="","",IF(AL30="","",$X31*Settings!$D$5-AL$6*Settings!$D$5))</f>
        <v/>
      </c>
      <c r="AM31" s="148" t="str">
        <f>IF(AL31="","",IF(AM30="","",$X31*Settings!$D$5-AM$6*Settings!$D$5))</f>
        <v/>
      </c>
      <c r="AN31" s="148" t="str">
        <f>IF(AM31="","",IF(AN30="","",$X31*Settings!$D$5-AN$6*Settings!$D$5))</f>
        <v/>
      </c>
      <c r="AO31" s="148" t="str">
        <f>IF(AN31="","",IF(AO30="","",$X31*Settings!$D$5-AO$6*Settings!$D$5))</f>
        <v/>
      </c>
      <c r="AP31" s="148" t="str">
        <f>IF(AO31="","",IF(AP30="","",$X31*Settings!$D$5-AP$6*Settings!$D$5))</f>
        <v/>
      </c>
      <c r="AQ31" s="148" t="str">
        <f>IF(AP31="","",IF(AQ30="","",$X31*Settings!$D$5-AQ$6*Settings!$D$5))</f>
        <v/>
      </c>
      <c r="AR31" s="148" t="str">
        <f>IF(AQ31="","",IF(AR30="","",$X31*Settings!$D$5-AR$6*Settings!$D$5))</f>
        <v/>
      </c>
      <c r="AS31" s="148" t="str">
        <f>IF(AR31="","",IF(AS30="","",$X31*Settings!$D$5-AS$6*Settings!$D$5))</f>
        <v/>
      </c>
      <c r="AT31" s="148" t="str">
        <f>IF(AS31="","",IF(AT30="","",$X31*Settings!$D$5-AT$6*Settings!$D$5))</f>
        <v/>
      </c>
      <c r="AU31" s="148" t="str">
        <f>IF(AT31="","",IF(AU30="","",$X31*Settings!$D$5-AU$6*Settings!$D$5))</f>
        <v/>
      </c>
      <c r="AV31" s="148" t="str">
        <f>IF(AU31="","",IF(AV30="","",$X31*Settings!$D$5-AV$6*Settings!$D$5))</f>
        <v/>
      </c>
      <c r="AW31" s="148" t="str">
        <f>IF(AV31="","",IF(AW30="","",$X31*Settings!$D$5-AW$6*Settings!$D$5))</f>
        <v/>
      </c>
      <c r="AX31" s="148" t="str">
        <f>IF(AW31="","",IF(AX30="","",$X31*Settings!$D$5-AX$6*Settings!$D$5))</f>
        <v/>
      </c>
      <c r="AY31" s="148" t="str">
        <f>IF(AX31="","",IF(AY30="","",$X31*Settings!$D$5-AY$6*Settings!$D$5))</f>
        <v/>
      </c>
      <c r="AZ31" s="148" t="str">
        <f>IF(AY31="","",IF(AZ30="","",$X31*Settings!$D$5-AZ$6*Settings!$D$5))</f>
        <v/>
      </c>
      <c r="BA31" s="148" t="str">
        <f>IF(AZ31="","",IF(BA30="","",$X31*Settings!$D$5-BA$6*Settings!$D$5))</f>
        <v/>
      </c>
      <c r="BB31" s="148" t="str">
        <f>IF(BA31="","",IF(BB30="","",$X31*Settings!$D$5-BB$6*Settings!$D$5))</f>
        <v/>
      </c>
      <c r="BC31" s="148" t="str">
        <f>IF(BB31="","",IF(BC30="","",$X31*Settings!$D$5-BC$6*Settings!$D$5))</f>
        <v/>
      </c>
      <c r="BD31" s="148" t="str">
        <f>IF(BC31="","",IF(BD30="","",$X31*Settings!$D$5-BD$6*Settings!$D$5))</f>
        <v/>
      </c>
      <c r="BE31" s="148" t="str">
        <f>IF(BD31="","",IF(BE30="","",$X31*Settings!$D$5-BE$6*Settings!$D$5))</f>
        <v/>
      </c>
      <c r="BF31" s="148" t="str">
        <f>IF(BE31="","",IF(BF30="","",$X31*Settings!$D$5-BF$6*Settings!$D$5))</f>
        <v/>
      </c>
      <c r="BG31" s="148" t="str">
        <f>IF(BF31="","",IF(BG30="","",$X31*Settings!$D$5-BG$6*Settings!$D$5))</f>
        <v/>
      </c>
      <c r="BH31" s="148" t="str">
        <f>IF(BG31="","",IF(BH30="","",$X31*Settings!$D$5-BH$6*Settings!$D$5))</f>
        <v/>
      </c>
      <c r="BI31" s="148" t="str">
        <f>IF(BH31="","",IF(BI30="","",$X31*Settings!$D$5-BI$6*Settings!$D$5))</f>
        <v/>
      </c>
      <c r="BJ31" s="148" t="str">
        <f>IF(BI31="","",IF(BJ30="","",$X31*Settings!$D$5-BJ$6*Settings!$D$5))</f>
        <v/>
      </c>
      <c r="BK31" s="148" t="str">
        <f>IF(BJ31="","",IF(BK30="","",$X31*Settings!$D$5-BK$6*Settings!$D$5))</f>
        <v/>
      </c>
      <c r="BL31" s="148" t="str">
        <f>IF(BK31="","",IF(BL30="","",$X31*Settings!$D$5-BL$6*Settings!$D$5))</f>
        <v/>
      </c>
      <c r="BM31" s="148" t="str">
        <f>IF(BL31="","",IF(BM30="","",$X31*Settings!$D$5-BM$6*Settings!$D$5))</f>
        <v/>
      </c>
      <c r="BN31" s="148" t="str">
        <f>IF(BM31="","",IF(BN30="","",$X31*Settings!$D$5-BN$6*Settings!$D$5))</f>
        <v/>
      </c>
      <c r="BO31" s="148" t="str">
        <f>IF(BN31="","",IF(BO30="","",$X31*Settings!$D$5-BO$6*Settings!$D$5))</f>
        <v/>
      </c>
      <c r="BP31" s="148" t="str">
        <f>IF(BO31="","",IF(BP30="","",$X31*Settings!$D$5-BP$6*Settings!$D$5))</f>
        <v/>
      </c>
      <c r="BQ31" s="148" t="str">
        <f>IF(BP31="","",IF(BQ30="","",$X31*Settings!$D$5-BQ$6*Settings!$D$5))</f>
        <v/>
      </c>
      <c r="BR31" s="148" t="str">
        <f>IF(BQ31="","",IF(BR30="","",$X31*Settings!$D$5-BR$6*Settings!$D$5))</f>
        <v/>
      </c>
      <c r="BS31" s="148" t="str">
        <f>IF(BR31="","",IF(BS30="","",$X31*Settings!$D$5-BS$6*Settings!$D$5))</f>
        <v/>
      </c>
      <c r="BT31" s="148" t="str">
        <f>IF(BS31="","",IF(BT30="","",$X31*Settings!$D$5-BT$6*Settings!$D$5))</f>
        <v/>
      </c>
      <c r="BU31" s="148" t="str">
        <f>IF(BT31="","",IF(BU30="","",$X31*Settings!$D$5-BU$6*Settings!$D$5))</f>
        <v/>
      </c>
      <c r="BV31" s="148" t="str">
        <f>IF(BU31="","",IF(BV30="","",$X31*Settings!$D$5-BV$6*Settings!$D$5))</f>
        <v/>
      </c>
      <c r="BX31" s="144">
        <v>25</v>
      </c>
      <c r="BY31" s="145">
        <v>0.25880287659948753</v>
      </c>
      <c r="CA31" s="148" t="str">
        <f t="shared" si="54"/>
        <v/>
      </c>
      <c r="CB31" s="149" t="str">
        <f t="shared" si="1"/>
        <v/>
      </c>
      <c r="CC31" s="149" t="str">
        <f t="shared" si="2"/>
        <v/>
      </c>
      <c r="CD31" s="149" t="str">
        <f t="shared" si="3"/>
        <v/>
      </c>
      <c r="CE31" s="149" t="str">
        <f t="shared" si="4"/>
        <v/>
      </c>
      <c r="CF31" s="149" t="str">
        <f t="shared" si="5"/>
        <v/>
      </c>
      <c r="CG31" s="149" t="str">
        <f t="shared" si="6"/>
        <v/>
      </c>
      <c r="CH31" s="149" t="str">
        <f t="shared" si="7"/>
        <v/>
      </c>
      <c r="CI31" s="149" t="str">
        <f t="shared" si="8"/>
        <v/>
      </c>
      <c r="CJ31" s="149" t="str">
        <f t="shared" si="9"/>
        <v/>
      </c>
      <c r="CK31" s="149" t="str">
        <f t="shared" si="10"/>
        <v/>
      </c>
      <c r="CL31" s="149" t="str">
        <f t="shared" si="11"/>
        <v/>
      </c>
      <c r="CM31" s="149" t="str">
        <f t="shared" si="12"/>
        <v/>
      </c>
      <c r="CN31" s="149" t="str">
        <f t="shared" si="13"/>
        <v/>
      </c>
      <c r="CO31" s="149" t="str">
        <f t="shared" si="14"/>
        <v/>
      </c>
      <c r="CP31" s="149" t="str">
        <f t="shared" si="15"/>
        <v/>
      </c>
      <c r="CQ31" s="149" t="str">
        <f t="shared" si="16"/>
        <v/>
      </c>
      <c r="CR31" s="149" t="str">
        <f t="shared" si="17"/>
        <v/>
      </c>
      <c r="CS31" s="149" t="str">
        <f t="shared" si="18"/>
        <v/>
      </c>
      <c r="CT31" s="149" t="str">
        <f t="shared" si="19"/>
        <v/>
      </c>
      <c r="CU31" s="149" t="str">
        <f t="shared" si="20"/>
        <v/>
      </c>
      <c r="CV31" s="149" t="str">
        <f t="shared" si="21"/>
        <v/>
      </c>
      <c r="CW31" s="149" t="str">
        <f t="shared" si="22"/>
        <v/>
      </c>
      <c r="CX31" s="149" t="str">
        <f t="shared" si="23"/>
        <v/>
      </c>
      <c r="CY31" s="149" t="str">
        <f t="shared" si="24"/>
        <v/>
      </c>
      <c r="CZ31" s="149" t="str">
        <f t="shared" si="25"/>
        <v/>
      </c>
      <c r="DA31" s="149" t="str">
        <f t="shared" si="26"/>
        <v/>
      </c>
      <c r="DB31" s="149" t="str">
        <f t="shared" si="27"/>
        <v/>
      </c>
      <c r="DC31" s="149" t="str">
        <f t="shared" si="28"/>
        <v/>
      </c>
      <c r="DD31" s="149" t="str">
        <f t="shared" si="29"/>
        <v/>
      </c>
      <c r="DE31" s="149" t="str">
        <f t="shared" si="30"/>
        <v/>
      </c>
      <c r="DF31" s="149" t="str">
        <f t="shared" si="31"/>
        <v/>
      </c>
      <c r="DG31" s="149" t="str">
        <f t="shared" si="32"/>
        <v/>
      </c>
      <c r="DH31" s="149" t="str">
        <f t="shared" si="33"/>
        <v/>
      </c>
      <c r="DI31" s="149" t="str">
        <f t="shared" si="34"/>
        <v/>
      </c>
      <c r="DJ31" s="149" t="str">
        <f t="shared" si="35"/>
        <v/>
      </c>
      <c r="DK31" s="149" t="str">
        <f t="shared" si="36"/>
        <v/>
      </c>
      <c r="DL31" s="149" t="str">
        <f t="shared" si="37"/>
        <v/>
      </c>
      <c r="DM31" s="149" t="str">
        <f t="shared" si="38"/>
        <v/>
      </c>
      <c r="DN31" s="149" t="str">
        <f t="shared" si="39"/>
        <v/>
      </c>
      <c r="DO31" s="149" t="str">
        <f t="shared" si="40"/>
        <v/>
      </c>
      <c r="DP31" s="149" t="str">
        <f t="shared" si="41"/>
        <v/>
      </c>
      <c r="DQ31" s="149" t="str">
        <f t="shared" si="42"/>
        <v/>
      </c>
      <c r="DR31" s="149" t="str">
        <f t="shared" si="43"/>
        <v/>
      </c>
      <c r="DS31" s="149" t="str">
        <f t="shared" si="44"/>
        <v/>
      </c>
      <c r="DT31" s="149" t="str">
        <f t="shared" si="45"/>
        <v/>
      </c>
      <c r="DU31" s="149" t="str">
        <f t="shared" si="46"/>
        <v/>
      </c>
      <c r="DV31" s="149" t="str">
        <f t="shared" si="47"/>
        <v/>
      </c>
      <c r="DW31" s="149" t="str">
        <f t="shared" si="48"/>
        <v/>
      </c>
      <c r="DX31" s="149" t="str">
        <f t="shared" si="49"/>
        <v/>
      </c>
      <c r="DY31" s="149" t="str">
        <f t="shared" si="50"/>
        <v/>
      </c>
    </row>
    <row r="32" spans="2:129" x14ac:dyDescent="0.25">
      <c r="B32" s="153" t="str">
        <f>IF(Calculation!A38=0,"",Calculation!A38+ROW(B32)/10000)</f>
        <v/>
      </c>
      <c r="C32" s="92" t="str">
        <f>IF($B32="","",SMALL($B$7:$B$56,ROWS($B$7:B32)))</f>
        <v/>
      </c>
      <c r="D32" s="15" t="str">
        <f>IF(C32&lt;&gt;"",IF(E32&gt;Settings!$D$8,"D",IF(E32&gt;Settings!$D$9,"Q","G"))," ")</f>
        <v xml:space="preserve"> </v>
      </c>
      <c r="E32" s="12" t="str">
        <f t="shared" si="51"/>
        <v xml:space="preserve"> </v>
      </c>
      <c r="F32" s="102" t="str">
        <f>IF(Calculation!A38=0,"",Calculation!K38)</f>
        <v/>
      </c>
      <c r="H32" s="92" t="str">
        <f t="shared" si="52"/>
        <v/>
      </c>
      <c r="I32" s="15" t="str">
        <f>IF(H32&lt;&gt;"",IF(J32&gt;Settings!$D$8,"D",IF(J32&gt;Settings!$D$9,"Q","G"))," ")</f>
        <v xml:space="preserve"> </v>
      </c>
      <c r="J32" s="91">
        <f>SUM(DA7:DA56)</f>
        <v>0</v>
      </c>
      <c r="L32" s="186"/>
      <c r="X32" s="148" t="str">
        <f t="shared" si="53"/>
        <v/>
      </c>
      <c r="Y32" s="148" t="str">
        <f>IF(X32="","",IF(Y31="","",$X32*Settings!$D$5-Y$6*Settings!$D$5))</f>
        <v/>
      </c>
      <c r="Z32" s="148" t="str">
        <f>IF(Y32="","",IF(Z31="","",$X32*Settings!$D$5-Z$6*Settings!$D$5))</f>
        <v/>
      </c>
      <c r="AA32" s="148" t="str">
        <f>IF(Z32="","",IF(AA31="","",$X32*Settings!$D$5-AA$6*Settings!$D$5))</f>
        <v/>
      </c>
      <c r="AB32" s="148" t="str">
        <f>IF(AA32="","",IF(AB31="","",$X32*Settings!$D$5-AB$6*Settings!$D$5))</f>
        <v/>
      </c>
      <c r="AC32" s="148" t="str">
        <f>IF(AB32="","",IF(AC31="","",$X32*Settings!$D$5-AC$6*Settings!$D$5))</f>
        <v/>
      </c>
      <c r="AD32" s="148" t="str">
        <f>IF(AC32="","",IF(AD31="","",$X32*Settings!$D$5-AD$6*Settings!$D$5))</f>
        <v/>
      </c>
      <c r="AE32" s="148" t="str">
        <f>IF(AD32="","",IF(AE31="","",$X32*Settings!$D$5-AE$6*Settings!$D$5))</f>
        <v/>
      </c>
      <c r="AF32" s="148" t="str">
        <f>IF(AE32="","",IF(AF31="","",$X32*Settings!$D$5-AF$6*Settings!$D$5))</f>
        <v/>
      </c>
      <c r="AG32" s="148" t="str">
        <f>IF(AF32="","",IF(AG31="","",$X32*Settings!$D$5-AG$6*Settings!$D$5))</f>
        <v/>
      </c>
      <c r="AH32" s="148" t="str">
        <f>IF(AG32="","",IF(AH31="","",$X32*Settings!$D$5-AH$6*Settings!$D$5))</f>
        <v/>
      </c>
      <c r="AI32" s="148" t="str">
        <f>IF(AH32="","",IF(AI31="","",$X32*Settings!$D$5-AI$6*Settings!$D$5))</f>
        <v/>
      </c>
      <c r="AJ32" s="148" t="str">
        <f>IF(AI32="","",IF(AJ31="","",$X32*Settings!$D$5-AJ$6*Settings!$D$5))</f>
        <v/>
      </c>
      <c r="AK32" s="148" t="str">
        <f>IF(AJ32="","",IF(AK31="","",$X32*Settings!$D$5-AK$6*Settings!$D$5))</f>
        <v/>
      </c>
      <c r="AL32" s="148" t="str">
        <f>IF(AK32="","",IF(AL31="","",$X32*Settings!$D$5-AL$6*Settings!$D$5))</f>
        <v/>
      </c>
      <c r="AM32" s="148" t="str">
        <f>IF(AL32="","",IF(AM31="","",$X32*Settings!$D$5-AM$6*Settings!$D$5))</f>
        <v/>
      </c>
      <c r="AN32" s="148" t="str">
        <f>IF(AM32="","",IF(AN31="","",$X32*Settings!$D$5-AN$6*Settings!$D$5))</f>
        <v/>
      </c>
      <c r="AO32" s="148" t="str">
        <f>IF(AN32="","",IF(AO31="","",$X32*Settings!$D$5-AO$6*Settings!$D$5))</f>
        <v/>
      </c>
      <c r="AP32" s="148" t="str">
        <f>IF(AO32="","",IF(AP31="","",$X32*Settings!$D$5-AP$6*Settings!$D$5))</f>
        <v/>
      </c>
      <c r="AQ32" s="148" t="str">
        <f>IF(AP32="","",IF(AQ31="","",$X32*Settings!$D$5-AQ$6*Settings!$D$5))</f>
        <v/>
      </c>
      <c r="AR32" s="148" t="str">
        <f>IF(AQ32="","",IF(AR31="","",$X32*Settings!$D$5-AR$6*Settings!$D$5))</f>
        <v/>
      </c>
      <c r="AS32" s="148" t="str">
        <f>IF(AR32="","",IF(AS31="","",$X32*Settings!$D$5-AS$6*Settings!$D$5))</f>
        <v/>
      </c>
      <c r="AT32" s="148" t="str">
        <f>IF(AS32="","",IF(AT31="","",$X32*Settings!$D$5-AT$6*Settings!$D$5))</f>
        <v/>
      </c>
      <c r="AU32" s="148" t="str">
        <f>IF(AT32="","",IF(AU31="","",$X32*Settings!$D$5-AU$6*Settings!$D$5))</f>
        <v/>
      </c>
      <c r="AV32" s="148" t="str">
        <f>IF(AU32="","",IF(AV31="","",$X32*Settings!$D$5-AV$6*Settings!$D$5))</f>
        <v/>
      </c>
      <c r="AW32" s="148" t="str">
        <f>IF(AV32="","",IF(AW31="","",$X32*Settings!$D$5-AW$6*Settings!$D$5))</f>
        <v/>
      </c>
      <c r="AX32" s="148" t="str">
        <f>IF(AW32="","",IF(AX31="","",$X32*Settings!$D$5-AX$6*Settings!$D$5))</f>
        <v/>
      </c>
      <c r="AY32" s="148" t="str">
        <f>IF(AX32="","",IF(AY31="","",$X32*Settings!$D$5-AY$6*Settings!$D$5))</f>
        <v/>
      </c>
      <c r="AZ32" s="148" t="str">
        <f>IF(AY32="","",IF(AZ31="","",$X32*Settings!$D$5-AZ$6*Settings!$D$5))</f>
        <v/>
      </c>
      <c r="BA32" s="148" t="str">
        <f>IF(AZ32="","",IF(BA31="","",$X32*Settings!$D$5-BA$6*Settings!$D$5))</f>
        <v/>
      </c>
      <c r="BB32" s="148" t="str">
        <f>IF(BA32="","",IF(BB31="","",$X32*Settings!$D$5-BB$6*Settings!$D$5))</f>
        <v/>
      </c>
      <c r="BC32" s="148" t="str">
        <f>IF(BB32="","",IF(BC31="","",$X32*Settings!$D$5-BC$6*Settings!$D$5))</f>
        <v/>
      </c>
      <c r="BD32" s="148" t="str">
        <f>IF(BC32="","",IF(BD31="","",$X32*Settings!$D$5-BD$6*Settings!$D$5))</f>
        <v/>
      </c>
      <c r="BE32" s="148" t="str">
        <f>IF(BD32="","",IF(BE31="","",$X32*Settings!$D$5-BE$6*Settings!$D$5))</f>
        <v/>
      </c>
      <c r="BF32" s="148" t="str">
        <f>IF(BE32="","",IF(BF31="","",$X32*Settings!$D$5-BF$6*Settings!$D$5))</f>
        <v/>
      </c>
      <c r="BG32" s="148" t="str">
        <f>IF(BF32="","",IF(BG31="","",$X32*Settings!$D$5-BG$6*Settings!$D$5))</f>
        <v/>
      </c>
      <c r="BH32" s="148" t="str">
        <f>IF(BG32="","",IF(BH31="","",$X32*Settings!$D$5-BH$6*Settings!$D$5))</f>
        <v/>
      </c>
      <c r="BI32" s="148" t="str">
        <f>IF(BH32="","",IF(BI31="","",$X32*Settings!$D$5-BI$6*Settings!$D$5))</f>
        <v/>
      </c>
      <c r="BJ32" s="148" t="str">
        <f>IF(BI32="","",IF(BJ31="","",$X32*Settings!$D$5-BJ$6*Settings!$D$5))</f>
        <v/>
      </c>
      <c r="BK32" s="148" t="str">
        <f>IF(BJ32="","",IF(BK31="","",$X32*Settings!$D$5-BK$6*Settings!$D$5))</f>
        <v/>
      </c>
      <c r="BL32" s="148" t="str">
        <f>IF(BK32="","",IF(BL31="","",$X32*Settings!$D$5-BL$6*Settings!$D$5))</f>
        <v/>
      </c>
      <c r="BM32" s="148" t="str">
        <f>IF(BL32="","",IF(BM31="","",$X32*Settings!$D$5-BM$6*Settings!$D$5))</f>
        <v/>
      </c>
      <c r="BN32" s="148" t="str">
        <f>IF(BM32="","",IF(BN31="","",$X32*Settings!$D$5-BN$6*Settings!$D$5))</f>
        <v/>
      </c>
      <c r="BO32" s="148" t="str">
        <f>IF(BN32="","",IF(BO31="","",$X32*Settings!$D$5-BO$6*Settings!$D$5))</f>
        <v/>
      </c>
      <c r="BP32" s="148" t="str">
        <f>IF(BO32="","",IF(BP31="","",$X32*Settings!$D$5-BP$6*Settings!$D$5))</f>
        <v/>
      </c>
      <c r="BQ32" s="148" t="str">
        <f>IF(BP32="","",IF(BQ31="","",$X32*Settings!$D$5-BQ$6*Settings!$D$5))</f>
        <v/>
      </c>
      <c r="BR32" s="148" t="str">
        <f>IF(BQ32="","",IF(BR31="","",$X32*Settings!$D$5-BR$6*Settings!$D$5))</f>
        <v/>
      </c>
      <c r="BS32" s="148" t="str">
        <f>IF(BR32="","",IF(BS31="","",$X32*Settings!$D$5-BS$6*Settings!$D$5))</f>
        <v/>
      </c>
      <c r="BT32" s="148" t="str">
        <f>IF(BS32="","",IF(BT31="","",$X32*Settings!$D$5-BT$6*Settings!$D$5))</f>
        <v/>
      </c>
      <c r="BU32" s="148" t="str">
        <f>IF(BT32="","",IF(BU31="","",$X32*Settings!$D$5-BU$6*Settings!$D$5))</f>
        <v/>
      </c>
      <c r="BV32" s="148" t="str">
        <f>IF(BU32="","",IF(BV31="","",$X32*Settings!$D$5-BV$6*Settings!$D$5))</f>
        <v/>
      </c>
      <c r="BX32" s="144">
        <v>26</v>
      </c>
      <c r="BY32" s="145">
        <v>0.23084669883099623</v>
      </c>
      <c r="CA32" s="148" t="str">
        <f t="shared" si="54"/>
        <v/>
      </c>
      <c r="CB32" s="149" t="str">
        <f t="shared" si="1"/>
        <v/>
      </c>
      <c r="CC32" s="149" t="str">
        <f t="shared" si="2"/>
        <v/>
      </c>
      <c r="CD32" s="149" t="str">
        <f t="shared" si="3"/>
        <v/>
      </c>
      <c r="CE32" s="149" t="str">
        <f t="shared" si="4"/>
        <v/>
      </c>
      <c r="CF32" s="149" t="str">
        <f t="shared" si="5"/>
        <v/>
      </c>
      <c r="CG32" s="149" t="str">
        <f t="shared" si="6"/>
        <v/>
      </c>
      <c r="CH32" s="149" t="str">
        <f t="shared" si="7"/>
        <v/>
      </c>
      <c r="CI32" s="149" t="str">
        <f t="shared" si="8"/>
        <v/>
      </c>
      <c r="CJ32" s="149" t="str">
        <f t="shared" si="9"/>
        <v/>
      </c>
      <c r="CK32" s="149" t="str">
        <f t="shared" si="10"/>
        <v/>
      </c>
      <c r="CL32" s="149" t="str">
        <f t="shared" si="11"/>
        <v/>
      </c>
      <c r="CM32" s="149" t="str">
        <f t="shared" si="12"/>
        <v/>
      </c>
      <c r="CN32" s="149" t="str">
        <f t="shared" si="13"/>
        <v/>
      </c>
      <c r="CO32" s="149" t="str">
        <f t="shared" si="14"/>
        <v/>
      </c>
      <c r="CP32" s="149" t="str">
        <f t="shared" si="15"/>
        <v/>
      </c>
      <c r="CQ32" s="149" t="str">
        <f t="shared" si="16"/>
        <v/>
      </c>
      <c r="CR32" s="149" t="str">
        <f t="shared" si="17"/>
        <v/>
      </c>
      <c r="CS32" s="149" t="str">
        <f t="shared" si="18"/>
        <v/>
      </c>
      <c r="CT32" s="149" t="str">
        <f t="shared" si="19"/>
        <v/>
      </c>
      <c r="CU32" s="149" t="str">
        <f t="shared" si="20"/>
        <v/>
      </c>
      <c r="CV32" s="149" t="str">
        <f t="shared" si="21"/>
        <v/>
      </c>
      <c r="CW32" s="149" t="str">
        <f t="shared" si="22"/>
        <v/>
      </c>
      <c r="CX32" s="149" t="str">
        <f t="shared" si="23"/>
        <v/>
      </c>
      <c r="CY32" s="149" t="str">
        <f t="shared" si="24"/>
        <v/>
      </c>
      <c r="CZ32" s="149" t="str">
        <f t="shared" si="25"/>
        <v/>
      </c>
      <c r="DA32" s="149" t="str">
        <f t="shared" si="26"/>
        <v/>
      </c>
      <c r="DB32" s="149" t="str">
        <f t="shared" si="27"/>
        <v/>
      </c>
      <c r="DC32" s="149" t="str">
        <f t="shared" si="28"/>
        <v/>
      </c>
      <c r="DD32" s="149" t="str">
        <f t="shared" si="29"/>
        <v/>
      </c>
      <c r="DE32" s="149" t="str">
        <f t="shared" si="30"/>
        <v/>
      </c>
      <c r="DF32" s="149" t="str">
        <f t="shared" si="31"/>
        <v/>
      </c>
      <c r="DG32" s="149" t="str">
        <f t="shared" si="32"/>
        <v/>
      </c>
      <c r="DH32" s="149" t="str">
        <f t="shared" si="33"/>
        <v/>
      </c>
      <c r="DI32" s="149" t="str">
        <f t="shared" si="34"/>
        <v/>
      </c>
      <c r="DJ32" s="149" t="str">
        <f t="shared" si="35"/>
        <v/>
      </c>
      <c r="DK32" s="149" t="str">
        <f t="shared" si="36"/>
        <v/>
      </c>
      <c r="DL32" s="149" t="str">
        <f t="shared" si="37"/>
        <v/>
      </c>
      <c r="DM32" s="149" t="str">
        <f t="shared" si="38"/>
        <v/>
      </c>
      <c r="DN32" s="149" t="str">
        <f t="shared" si="39"/>
        <v/>
      </c>
      <c r="DO32" s="149" t="str">
        <f t="shared" si="40"/>
        <v/>
      </c>
      <c r="DP32" s="149" t="str">
        <f t="shared" si="41"/>
        <v/>
      </c>
      <c r="DQ32" s="149" t="str">
        <f t="shared" si="42"/>
        <v/>
      </c>
      <c r="DR32" s="149" t="str">
        <f t="shared" si="43"/>
        <v/>
      </c>
      <c r="DS32" s="149" t="str">
        <f t="shared" si="44"/>
        <v/>
      </c>
      <c r="DT32" s="149" t="str">
        <f t="shared" si="45"/>
        <v/>
      </c>
      <c r="DU32" s="149" t="str">
        <f t="shared" si="46"/>
        <v/>
      </c>
      <c r="DV32" s="149" t="str">
        <f t="shared" si="47"/>
        <v/>
      </c>
      <c r="DW32" s="149" t="str">
        <f t="shared" si="48"/>
        <v/>
      </c>
      <c r="DX32" s="149" t="str">
        <f t="shared" si="49"/>
        <v/>
      </c>
      <c r="DY32" s="149" t="str">
        <f t="shared" si="50"/>
        <v/>
      </c>
    </row>
    <row r="33" spans="2:129" x14ac:dyDescent="0.25">
      <c r="B33" s="153" t="str">
        <f>IF(Calculation!A39=0,"",Calculation!A39+ROW(B33)/10000)</f>
        <v/>
      </c>
      <c r="C33" s="92" t="str">
        <f>IF($B33="","",SMALL($B$7:$B$56,ROWS($B$7:B33)))</f>
        <v/>
      </c>
      <c r="D33" s="15" t="str">
        <f>IF(C33&lt;&gt;"",IF(E33&gt;Settings!$D$8,"D",IF(E33&gt;Settings!$D$9,"Q","G"))," ")</f>
        <v xml:space="preserve"> </v>
      </c>
      <c r="E33" s="12" t="str">
        <f t="shared" si="51"/>
        <v xml:space="preserve"> </v>
      </c>
      <c r="F33" s="102" t="str">
        <f>IF(Calculation!A39=0,"",Calculation!K39)</f>
        <v/>
      </c>
      <c r="H33" s="92" t="str">
        <f t="shared" si="52"/>
        <v/>
      </c>
      <c r="I33" s="15" t="str">
        <f>IF(H33&lt;&gt;"",IF(J33&gt;Settings!$D$8,"D",IF(J33&gt;Settings!$D$9,"Q","G"))," ")</f>
        <v xml:space="preserve"> </v>
      </c>
      <c r="J33" s="91">
        <f>SUM(DB7:DB56)</f>
        <v>0</v>
      </c>
      <c r="L33" s="187"/>
      <c r="X33" s="148" t="str">
        <f t="shared" si="53"/>
        <v/>
      </c>
      <c r="Y33" s="148" t="str">
        <f>IF(X33="","",IF(Y32="","",$X33*Settings!$D$5-Y$6*Settings!$D$5))</f>
        <v/>
      </c>
      <c r="Z33" s="148" t="str">
        <f>IF(Y33="","",IF(Z32="","",$X33*Settings!$D$5-Z$6*Settings!$D$5))</f>
        <v/>
      </c>
      <c r="AA33" s="148" t="str">
        <f>IF(Z33="","",IF(AA32="","",$X33*Settings!$D$5-AA$6*Settings!$D$5))</f>
        <v/>
      </c>
      <c r="AB33" s="148" t="str">
        <f>IF(AA33="","",IF(AB32="","",$X33*Settings!$D$5-AB$6*Settings!$D$5))</f>
        <v/>
      </c>
      <c r="AC33" s="148" t="str">
        <f>IF(AB33="","",IF(AC32="","",$X33*Settings!$D$5-AC$6*Settings!$D$5))</f>
        <v/>
      </c>
      <c r="AD33" s="148" t="str">
        <f>IF(AC33="","",IF(AD32="","",$X33*Settings!$D$5-AD$6*Settings!$D$5))</f>
        <v/>
      </c>
      <c r="AE33" s="148" t="str">
        <f>IF(AD33="","",IF(AE32="","",$X33*Settings!$D$5-AE$6*Settings!$D$5))</f>
        <v/>
      </c>
      <c r="AF33" s="148" t="str">
        <f>IF(AE33="","",IF(AF32="","",$X33*Settings!$D$5-AF$6*Settings!$D$5))</f>
        <v/>
      </c>
      <c r="AG33" s="148" t="str">
        <f>IF(AF33="","",IF(AG32="","",$X33*Settings!$D$5-AG$6*Settings!$D$5))</f>
        <v/>
      </c>
      <c r="AH33" s="148" t="str">
        <f>IF(AG33="","",IF(AH32="","",$X33*Settings!$D$5-AH$6*Settings!$D$5))</f>
        <v/>
      </c>
      <c r="AI33" s="148" t="str">
        <f>IF(AH33="","",IF(AI32="","",$X33*Settings!$D$5-AI$6*Settings!$D$5))</f>
        <v/>
      </c>
      <c r="AJ33" s="148" t="str">
        <f>IF(AI33="","",IF(AJ32="","",$X33*Settings!$D$5-AJ$6*Settings!$D$5))</f>
        <v/>
      </c>
      <c r="AK33" s="148" t="str">
        <f>IF(AJ33="","",IF(AK32="","",$X33*Settings!$D$5-AK$6*Settings!$D$5))</f>
        <v/>
      </c>
      <c r="AL33" s="148" t="str">
        <f>IF(AK33="","",IF(AL32="","",$X33*Settings!$D$5-AL$6*Settings!$D$5))</f>
        <v/>
      </c>
      <c r="AM33" s="148" t="str">
        <f>IF(AL33="","",IF(AM32="","",$X33*Settings!$D$5-AM$6*Settings!$D$5))</f>
        <v/>
      </c>
      <c r="AN33" s="148" t="str">
        <f>IF(AM33="","",IF(AN32="","",$X33*Settings!$D$5-AN$6*Settings!$D$5))</f>
        <v/>
      </c>
      <c r="AO33" s="148" t="str">
        <f>IF(AN33="","",IF(AO32="","",$X33*Settings!$D$5-AO$6*Settings!$D$5))</f>
        <v/>
      </c>
      <c r="AP33" s="148" t="str">
        <f>IF(AO33="","",IF(AP32="","",$X33*Settings!$D$5-AP$6*Settings!$D$5))</f>
        <v/>
      </c>
      <c r="AQ33" s="148" t="str">
        <f>IF(AP33="","",IF(AQ32="","",$X33*Settings!$D$5-AQ$6*Settings!$D$5))</f>
        <v/>
      </c>
      <c r="AR33" s="148" t="str">
        <f>IF(AQ33="","",IF(AR32="","",$X33*Settings!$D$5-AR$6*Settings!$D$5))</f>
        <v/>
      </c>
      <c r="AS33" s="148" t="str">
        <f>IF(AR33="","",IF(AS32="","",$X33*Settings!$D$5-AS$6*Settings!$D$5))</f>
        <v/>
      </c>
      <c r="AT33" s="148" t="str">
        <f>IF(AS33="","",IF(AT32="","",$X33*Settings!$D$5-AT$6*Settings!$D$5))</f>
        <v/>
      </c>
      <c r="AU33" s="148" t="str">
        <f>IF(AT33="","",IF(AU32="","",$X33*Settings!$D$5-AU$6*Settings!$D$5))</f>
        <v/>
      </c>
      <c r="AV33" s="148" t="str">
        <f>IF(AU33="","",IF(AV32="","",$X33*Settings!$D$5-AV$6*Settings!$D$5))</f>
        <v/>
      </c>
      <c r="AW33" s="148" t="str">
        <f>IF(AV33="","",IF(AW32="","",$X33*Settings!$D$5-AW$6*Settings!$D$5))</f>
        <v/>
      </c>
      <c r="AX33" s="148" t="str">
        <f>IF(AW33="","",IF(AX32="","",$X33*Settings!$D$5-AX$6*Settings!$D$5))</f>
        <v/>
      </c>
      <c r="AY33" s="148" t="str">
        <f>IF(AX33="","",IF(AY32="","",$X33*Settings!$D$5-AY$6*Settings!$D$5))</f>
        <v/>
      </c>
      <c r="AZ33" s="148" t="str">
        <f>IF(AY33="","",IF(AZ32="","",$X33*Settings!$D$5-AZ$6*Settings!$D$5))</f>
        <v/>
      </c>
      <c r="BA33" s="148" t="str">
        <f>IF(AZ33="","",IF(BA32="","",$X33*Settings!$D$5-BA$6*Settings!$D$5))</f>
        <v/>
      </c>
      <c r="BB33" s="148" t="str">
        <f>IF(BA33="","",IF(BB32="","",$X33*Settings!$D$5-BB$6*Settings!$D$5))</f>
        <v/>
      </c>
      <c r="BC33" s="148" t="str">
        <f>IF(BB33="","",IF(BC32="","",$X33*Settings!$D$5-BC$6*Settings!$D$5))</f>
        <v/>
      </c>
      <c r="BD33" s="148" t="str">
        <f>IF(BC33="","",IF(BD32="","",$X33*Settings!$D$5-BD$6*Settings!$D$5))</f>
        <v/>
      </c>
      <c r="BE33" s="148" t="str">
        <f>IF(BD33="","",IF(BE32="","",$X33*Settings!$D$5-BE$6*Settings!$D$5))</f>
        <v/>
      </c>
      <c r="BF33" s="148" t="str">
        <f>IF(BE33="","",IF(BF32="","",$X33*Settings!$D$5-BF$6*Settings!$D$5))</f>
        <v/>
      </c>
      <c r="BG33" s="148" t="str">
        <f>IF(BF33="","",IF(BG32="","",$X33*Settings!$D$5-BG$6*Settings!$D$5))</f>
        <v/>
      </c>
      <c r="BH33" s="148" t="str">
        <f>IF(BG33="","",IF(BH32="","",$X33*Settings!$D$5-BH$6*Settings!$D$5))</f>
        <v/>
      </c>
      <c r="BI33" s="148" t="str">
        <f>IF(BH33="","",IF(BI32="","",$X33*Settings!$D$5-BI$6*Settings!$D$5))</f>
        <v/>
      </c>
      <c r="BJ33" s="148" t="str">
        <f>IF(BI33="","",IF(BJ32="","",$X33*Settings!$D$5-BJ$6*Settings!$D$5))</f>
        <v/>
      </c>
      <c r="BK33" s="148" t="str">
        <f>IF(BJ33="","",IF(BK32="","",$X33*Settings!$D$5-BK$6*Settings!$D$5))</f>
        <v/>
      </c>
      <c r="BL33" s="148" t="str">
        <f>IF(BK33="","",IF(BL32="","",$X33*Settings!$D$5-BL$6*Settings!$D$5))</f>
        <v/>
      </c>
      <c r="BM33" s="148" t="str">
        <f>IF(BL33="","",IF(BM32="","",$X33*Settings!$D$5-BM$6*Settings!$D$5))</f>
        <v/>
      </c>
      <c r="BN33" s="148" t="str">
        <f>IF(BM33="","",IF(BN32="","",$X33*Settings!$D$5-BN$6*Settings!$D$5))</f>
        <v/>
      </c>
      <c r="BO33" s="148" t="str">
        <f>IF(BN33="","",IF(BO32="","",$X33*Settings!$D$5-BO$6*Settings!$D$5))</f>
        <v/>
      </c>
      <c r="BP33" s="148" t="str">
        <f>IF(BO33="","",IF(BP32="","",$X33*Settings!$D$5-BP$6*Settings!$D$5))</f>
        <v/>
      </c>
      <c r="BQ33" s="148" t="str">
        <f>IF(BP33="","",IF(BQ32="","",$X33*Settings!$D$5-BQ$6*Settings!$D$5))</f>
        <v/>
      </c>
      <c r="BR33" s="148" t="str">
        <f>IF(BQ33="","",IF(BR32="","",$X33*Settings!$D$5-BR$6*Settings!$D$5))</f>
        <v/>
      </c>
      <c r="BS33" s="148" t="str">
        <f>IF(BR33="","",IF(BS32="","",$X33*Settings!$D$5-BS$6*Settings!$D$5))</f>
        <v/>
      </c>
      <c r="BT33" s="148" t="str">
        <f>IF(BS33="","",IF(BT32="","",$X33*Settings!$D$5-BT$6*Settings!$D$5))</f>
        <v/>
      </c>
      <c r="BU33" s="148" t="str">
        <f>IF(BT33="","",IF(BU32="","",$X33*Settings!$D$5-BU$6*Settings!$D$5))</f>
        <v/>
      </c>
      <c r="BV33" s="148" t="str">
        <f>IF(BU33="","",IF(BV32="","",$X33*Settings!$D$5-BV$6*Settings!$D$5))</f>
        <v/>
      </c>
      <c r="BX33" s="144">
        <v>27</v>
      </c>
      <c r="BY33" s="145">
        <v>0.20575782134645274</v>
      </c>
      <c r="CA33" s="148" t="str">
        <f t="shared" si="54"/>
        <v/>
      </c>
      <c r="CB33" s="149" t="str">
        <f t="shared" si="1"/>
        <v/>
      </c>
      <c r="CC33" s="149" t="str">
        <f t="shared" si="2"/>
        <v/>
      </c>
      <c r="CD33" s="149" t="str">
        <f t="shared" si="3"/>
        <v/>
      </c>
      <c r="CE33" s="149" t="str">
        <f t="shared" si="4"/>
        <v/>
      </c>
      <c r="CF33" s="149" t="str">
        <f t="shared" si="5"/>
        <v/>
      </c>
      <c r="CG33" s="149" t="str">
        <f t="shared" si="6"/>
        <v/>
      </c>
      <c r="CH33" s="149" t="str">
        <f t="shared" si="7"/>
        <v/>
      </c>
      <c r="CI33" s="149" t="str">
        <f t="shared" si="8"/>
        <v/>
      </c>
      <c r="CJ33" s="149" t="str">
        <f t="shared" si="9"/>
        <v/>
      </c>
      <c r="CK33" s="149" t="str">
        <f t="shared" si="10"/>
        <v/>
      </c>
      <c r="CL33" s="149" t="str">
        <f t="shared" si="11"/>
        <v/>
      </c>
      <c r="CM33" s="149" t="str">
        <f t="shared" si="12"/>
        <v/>
      </c>
      <c r="CN33" s="149" t="str">
        <f t="shared" si="13"/>
        <v/>
      </c>
      <c r="CO33" s="149" t="str">
        <f t="shared" si="14"/>
        <v/>
      </c>
      <c r="CP33" s="149" t="str">
        <f t="shared" si="15"/>
        <v/>
      </c>
      <c r="CQ33" s="149" t="str">
        <f t="shared" si="16"/>
        <v/>
      </c>
      <c r="CR33" s="149" t="str">
        <f t="shared" si="17"/>
        <v/>
      </c>
      <c r="CS33" s="149" t="str">
        <f t="shared" si="18"/>
        <v/>
      </c>
      <c r="CT33" s="149" t="str">
        <f t="shared" si="19"/>
        <v/>
      </c>
      <c r="CU33" s="149" t="str">
        <f t="shared" si="20"/>
        <v/>
      </c>
      <c r="CV33" s="149" t="str">
        <f t="shared" si="21"/>
        <v/>
      </c>
      <c r="CW33" s="149" t="str">
        <f t="shared" si="22"/>
        <v/>
      </c>
      <c r="CX33" s="149" t="str">
        <f t="shared" si="23"/>
        <v/>
      </c>
      <c r="CY33" s="149" t="str">
        <f t="shared" si="24"/>
        <v/>
      </c>
      <c r="CZ33" s="149" t="str">
        <f t="shared" si="25"/>
        <v/>
      </c>
      <c r="DA33" s="149" t="str">
        <f t="shared" si="26"/>
        <v/>
      </c>
      <c r="DB33" s="149" t="str">
        <f t="shared" si="27"/>
        <v/>
      </c>
      <c r="DC33" s="149" t="str">
        <f t="shared" si="28"/>
        <v/>
      </c>
      <c r="DD33" s="149" t="str">
        <f t="shared" si="29"/>
        <v/>
      </c>
      <c r="DE33" s="149" t="str">
        <f t="shared" si="30"/>
        <v/>
      </c>
      <c r="DF33" s="149" t="str">
        <f t="shared" si="31"/>
        <v/>
      </c>
      <c r="DG33" s="149" t="str">
        <f t="shared" si="32"/>
        <v/>
      </c>
      <c r="DH33" s="149" t="str">
        <f t="shared" si="33"/>
        <v/>
      </c>
      <c r="DI33" s="149" t="str">
        <f t="shared" si="34"/>
        <v/>
      </c>
      <c r="DJ33" s="149" t="str">
        <f t="shared" si="35"/>
        <v/>
      </c>
      <c r="DK33" s="149" t="str">
        <f t="shared" si="36"/>
        <v/>
      </c>
      <c r="DL33" s="149" t="str">
        <f t="shared" si="37"/>
        <v/>
      </c>
      <c r="DM33" s="149" t="str">
        <f t="shared" si="38"/>
        <v/>
      </c>
      <c r="DN33" s="149" t="str">
        <f t="shared" si="39"/>
        <v/>
      </c>
      <c r="DO33" s="149" t="str">
        <f t="shared" si="40"/>
        <v/>
      </c>
      <c r="DP33" s="149" t="str">
        <f t="shared" si="41"/>
        <v/>
      </c>
      <c r="DQ33" s="149" t="str">
        <f t="shared" si="42"/>
        <v/>
      </c>
      <c r="DR33" s="149" t="str">
        <f t="shared" si="43"/>
        <v/>
      </c>
      <c r="DS33" s="149" t="str">
        <f t="shared" si="44"/>
        <v/>
      </c>
      <c r="DT33" s="149" t="str">
        <f t="shared" si="45"/>
        <v/>
      </c>
      <c r="DU33" s="149" t="str">
        <f t="shared" si="46"/>
        <v/>
      </c>
      <c r="DV33" s="149" t="str">
        <f t="shared" si="47"/>
        <v/>
      </c>
      <c r="DW33" s="149" t="str">
        <f t="shared" si="48"/>
        <v/>
      </c>
      <c r="DX33" s="149" t="str">
        <f t="shared" si="49"/>
        <v/>
      </c>
      <c r="DY33" s="149" t="str">
        <f t="shared" si="50"/>
        <v/>
      </c>
    </row>
    <row r="34" spans="2:129" x14ac:dyDescent="0.25">
      <c r="B34" s="153" t="str">
        <f>IF(Calculation!A40=0,"",Calculation!A40+ROW(B34)/10000)</f>
        <v/>
      </c>
      <c r="C34" s="92" t="str">
        <f>IF($B34="","",SMALL($B$7:$B$56,ROWS($B$7:B34)))</f>
        <v/>
      </c>
      <c r="D34" s="15" t="str">
        <f>IF(C34&lt;&gt;"",IF(E34&gt;Settings!$D$8,"D",IF(E34&gt;Settings!$D$9,"Q","G"))," ")</f>
        <v xml:space="preserve"> </v>
      </c>
      <c r="E34" s="12" t="str">
        <f t="shared" si="51"/>
        <v xml:space="preserve"> </v>
      </c>
      <c r="F34" s="102" t="str">
        <f>IF(Calculation!A40=0,"",Calculation!K40)</f>
        <v/>
      </c>
      <c r="H34" s="92" t="str">
        <f t="shared" si="52"/>
        <v/>
      </c>
      <c r="I34" s="15" t="str">
        <f>IF(H34&lt;&gt;"",IF(J34&gt;Settings!$D$8,"D",IF(J34&gt;Settings!$D$9,"Q","G"))," ")</f>
        <v xml:space="preserve"> </v>
      </c>
      <c r="J34" s="91">
        <f>SUM(DC7:DC56)</f>
        <v>0</v>
      </c>
      <c r="X34" s="148" t="str">
        <f t="shared" si="53"/>
        <v/>
      </c>
      <c r="Y34" s="148" t="str">
        <f>IF(X34="","",IF(Y33="","",$X34*Settings!$D$5-Y$6*Settings!$D$5))</f>
        <v/>
      </c>
      <c r="Z34" s="148" t="str">
        <f>IF(Y34="","",IF(Z33="","",$X34*Settings!$D$5-Z$6*Settings!$D$5))</f>
        <v/>
      </c>
      <c r="AA34" s="148" t="str">
        <f>IF(Z34="","",IF(AA33="","",$X34*Settings!$D$5-AA$6*Settings!$D$5))</f>
        <v/>
      </c>
      <c r="AB34" s="148" t="str">
        <f>IF(AA34="","",IF(AB33="","",$X34*Settings!$D$5-AB$6*Settings!$D$5))</f>
        <v/>
      </c>
      <c r="AC34" s="148" t="str">
        <f>IF(AB34="","",IF(AC33="","",$X34*Settings!$D$5-AC$6*Settings!$D$5))</f>
        <v/>
      </c>
      <c r="AD34" s="148" t="str">
        <f>IF(AC34="","",IF(AD33="","",$X34*Settings!$D$5-AD$6*Settings!$D$5))</f>
        <v/>
      </c>
      <c r="AE34" s="148" t="str">
        <f>IF(AD34="","",IF(AE33="","",$X34*Settings!$D$5-AE$6*Settings!$D$5))</f>
        <v/>
      </c>
      <c r="AF34" s="148" t="str">
        <f>IF(AE34="","",IF(AF33="","",$X34*Settings!$D$5-AF$6*Settings!$D$5))</f>
        <v/>
      </c>
      <c r="AG34" s="148" t="str">
        <f>IF(AF34="","",IF(AG33="","",$X34*Settings!$D$5-AG$6*Settings!$D$5))</f>
        <v/>
      </c>
      <c r="AH34" s="148" t="str">
        <f>IF(AG34="","",IF(AH33="","",$X34*Settings!$D$5-AH$6*Settings!$D$5))</f>
        <v/>
      </c>
      <c r="AI34" s="148" t="str">
        <f>IF(AH34="","",IF(AI33="","",$X34*Settings!$D$5-AI$6*Settings!$D$5))</f>
        <v/>
      </c>
      <c r="AJ34" s="148" t="str">
        <f>IF(AI34="","",IF(AJ33="","",$X34*Settings!$D$5-AJ$6*Settings!$D$5))</f>
        <v/>
      </c>
      <c r="AK34" s="148" t="str">
        <f>IF(AJ34="","",IF(AK33="","",$X34*Settings!$D$5-AK$6*Settings!$D$5))</f>
        <v/>
      </c>
      <c r="AL34" s="148" t="str">
        <f>IF(AK34="","",IF(AL33="","",$X34*Settings!$D$5-AL$6*Settings!$D$5))</f>
        <v/>
      </c>
      <c r="AM34" s="148" t="str">
        <f>IF(AL34="","",IF(AM33="","",$X34*Settings!$D$5-AM$6*Settings!$D$5))</f>
        <v/>
      </c>
      <c r="AN34" s="148" t="str">
        <f>IF(AM34="","",IF(AN33="","",$X34*Settings!$D$5-AN$6*Settings!$D$5))</f>
        <v/>
      </c>
      <c r="AO34" s="148" t="str">
        <f>IF(AN34="","",IF(AO33="","",$X34*Settings!$D$5-AO$6*Settings!$D$5))</f>
        <v/>
      </c>
      <c r="AP34" s="148" t="str">
        <f>IF(AO34="","",IF(AP33="","",$X34*Settings!$D$5-AP$6*Settings!$D$5))</f>
        <v/>
      </c>
      <c r="AQ34" s="148" t="str">
        <f>IF(AP34="","",IF(AQ33="","",$X34*Settings!$D$5-AQ$6*Settings!$D$5))</f>
        <v/>
      </c>
      <c r="AR34" s="148" t="str">
        <f>IF(AQ34="","",IF(AR33="","",$X34*Settings!$D$5-AR$6*Settings!$D$5))</f>
        <v/>
      </c>
      <c r="AS34" s="148" t="str">
        <f>IF(AR34="","",IF(AS33="","",$X34*Settings!$D$5-AS$6*Settings!$D$5))</f>
        <v/>
      </c>
      <c r="AT34" s="148" t="str">
        <f>IF(AS34="","",IF(AT33="","",$X34*Settings!$D$5-AT$6*Settings!$D$5))</f>
        <v/>
      </c>
      <c r="AU34" s="148" t="str">
        <f>IF(AT34="","",IF(AU33="","",$X34*Settings!$D$5-AU$6*Settings!$D$5))</f>
        <v/>
      </c>
      <c r="AV34" s="148" t="str">
        <f>IF(AU34="","",IF(AV33="","",$X34*Settings!$D$5-AV$6*Settings!$D$5))</f>
        <v/>
      </c>
      <c r="AW34" s="148" t="str">
        <f>IF(AV34="","",IF(AW33="","",$X34*Settings!$D$5-AW$6*Settings!$D$5))</f>
        <v/>
      </c>
      <c r="AX34" s="148" t="str">
        <f>IF(AW34="","",IF(AX33="","",$X34*Settings!$D$5-AX$6*Settings!$D$5))</f>
        <v/>
      </c>
      <c r="AY34" s="148" t="str">
        <f>IF(AX34="","",IF(AY33="","",$X34*Settings!$D$5-AY$6*Settings!$D$5))</f>
        <v/>
      </c>
      <c r="AZ34" s="148" t="str">
        <f>IF(AY34="","",IF(AZ33="","",$X34*Settings!$D$5-AZ$6*Settings!$D$5))</f>
        <v/>
      </c>
      <c r="BA34" s="148" t="str">
        <f>IF(AZ34="","",IF(BA33="","",$X34*Settings!$D$5-BA$6*Settings!$D$5))</f>
        <v/>
      </c>
      <c r="BB34" s="148" t="str">
        <f>IF(BA34="","",IF(BB33="","",$X34*Settings!$D$5-BB$6*Settings!$D$5))</f>
        <v/>
      </c>
      <c r="BC34" s="148" t="str">
        <f>IF(BB34="","",IF(BC33="","",$X34*Settings!$D$5-BC$6*Settings!$D$5))</f>
        <v/>
      </c>
      <c r="BD34" s="148" t="str">
        <f>IF(BC34="","",IF(BD33="","",$X34*Settings!$D$5-BD$6*Settings!$D$5))</f>
        <v/>
      </c>
      <c r="BE34" s="148" t="str">
        <f>IF(BD34="","",IF(BE33="","",$X34*Settings!$D$5-BE$6*Settings!$D$5))</f>
        <v/>
      </c>
      <c r="BF34" s="148" t="str">
        <f>IF(BE34="","",IF(BF33="","",$X34*Settings!$D$5-BF$6*Settings!$D$5))</f>
        <v/>
      </c>
      <c r="BG34" s="148" t="str">
        <f>IF(BF34="","",IF(BG33="","",$X34*Settings!$D$5-BG$6*Settings!$D$5))</f>
        <v/>
      </c>
      <c r="BH34" s="148" t="str">
        <f>IF(BG34="","",IF(BH33="","",$X34*Settings!$D$5-BH$6*Settings!$D$5))</f>
        <v/>
      </c>
      <c r="BI34" s="148" t="str">
        <f>IF(BH34="","",IF(BI33="","",$X34*Settings!$D$5-BI$6*Settings!$D$5))</f>
        <v/>
      </c>
      <c r="BJ34" s="148" t="str">
        <f>IF(BI34="","",IF(BJ33="","",$X34*Settings!$D$5-BJ$6*Settings!$D$5))</f>
        <v/>
      </c>
      <c r="BK34" s="148" t="str">
        <f>IF(BJ34="","",IF(BK33="","",$X34*Settings!$D$5-BK$6*Settings!$D$5))</f>
        <v/>
      </c>
      <c r="BL34" s="148" t="str">
        <f>IF(BK34="","",IF(BL33="","",$X34*Settings!$D$5-BL$6*Settings!$D$5))</f>
        <v/>
      </c>
      <c r="BM34" s="148" t="str">
        <f>IF(BL34="","",IF(BM33="","",$X34*Settings!$D$5-BM$6*Settings!$D$5))</f>
        <v/>
      </c>
      <c r="BN34" s="148" t="str">
        <f>IF(BM34="","",IF(BN33="","",$X34*Settings!$D$5-BN$6*Settings!$D$5))</f>
        <v/>
      </c>
      <c r="BO34" s="148" t="str">
        <f>IF(BN34="","",IF(BO33="","",$X34*Settings!$D$5-BO$6*Settings!$D$5))</f>
        <v/>
      </c>
      <c r="BP34" s="148" t="str">
        <f>IF(BO34="","",IF(BP33="","",$X34*Settings!$D$5-BP$6*Settings!$D$5))</f>
        <v/>
      </c>
      <c r="BQ34" s="148" t="str">
        <f>IF(BP34="","",IF(BQ33="","",$X34*Settings!$D$5-BQ$6*Settings!$D$5))</f>
        <v/>
      </c>
      <c r="BR34" s="148" t="str">
        <f>IF(BQ34="","",IF(BR33="","",$X34*Settings!$D$5-BR$6*Settings!$D$5))</f>
        <v/>
      </c>
      <c r="BS34" s="148" t="str">
        <f>IF(BR34="","",IF(BS33="","",$X34*Settings!$D$5-BS$6*Settings!$D$5))</f>
        <v/>
      </c>
      <c r="BT34" s="148" t="str">
        <f>IF(BS34="","",IF(BT33="","",$X34*Settings!$D$5-BT$6*Settings!$D$5))</f>
        <v/>
      </c>
      <c r="BU34" s="148" t="str">
        <f>IF(BT34="","",IF(BU33="","",$X34*Settings!$D$5-BU$6*Settings!$D$5))</f>
        <v/>
      </c>
      <c r="BV34" s="148" t="str">
        <f>IF(BU34="","",IF(BV33="","",$X34*Settings!$D$5-BV$6*Settings!$D$5))</f>
        <v/>
      </c>
      <c r="BX34" s="144">
        <v>28</v>
      </c>
      <c r="BY34" s="145">
        <v>0.18353624414585704</v>
      </c>
      <c r="CA34" s="148" t="str">
        <f t="shared" si="54"/>
        <v/>
      </c>
      <c r="CB34" s="149" t="str">
        <f t="shared" si="1"/>
        <v/>
      </c>
      <c r="CC34" s="149" t="str">
        <f t="shared" si="2"/>
        <v/>
      </c>
      <c r="CD34" s="149" t="str">
        <f t="shared" si="3"/>
        <v/>
      </c>
      <c r="CE34" s="149" t="str">
        <f t="shared" si="4"/>
        <v/>
      </c>
      <c r="CF34" s="149" t="str">
        <f t="shared" si="5"/>
        <v/>
      </c>
      <c r="CG34" s="149" t="str">
        <f t="shared" si="6"/>
        <v/>
      </c>
      <c r="CH34" s="149" t="str">
        <f t="shared" si="7"/>
        <v/>
      </c>
      <c r="CI34" s="149" t="str">
        <f t="shared" si="8"/>
        <v/>
      </c>
      <c r="CJ34" s="149" t="str">
        <f t="shared" si="9"/>
        <v/>
      </c>
      <c r="CK34" s="149" t="str">
        <f t="shared" si="10"/>
        <v/>
      </c>
      <c r="CL34" s="149" t="str">
        <f t="shared" si="11"/>
        <v/>
      </c>
      <c r="CM34" s="149" t="str">
        <f t="shared" si="12"/>
        <v/>
      </c>
      <c r="CN34" s="149" t="str">
        <f t="shared" si="13"/>
        <v/>
      </c>
      <c r="CO34" s="149" t="str">
        <f t="shared" si="14"/>
        <v/>
      </c>
      <c r="CP34" s="149" t="str">
        <f t="shared" si="15"/>
        <v/>
      </c>
      <c r="CQ34" s="149" t="str">
        <f t="shared" si="16"/>
        <v/>
      </c>
      <c r="CR34" s="149" t="str">
        <f t="shared" si="17"/>
        <v/>
      </c>
      <c r="CS34" s="149" t="str">
        <f t="shared" si="18"/>
        <v/>
      </c>
      <c r="CT34" s="149" t="str">
        <f t="shared" si="19"/>
        <v/>
      </c>
      <c r="CU34" s="149" t="str">
        <f t="shared" si="20"/>
        <v/>
      </c>
      <c r="CV34" s="149" t="str">
        <f t="shared" si="21"/>
        <v/>
      </c>
      <c r="CW34" s="149" t="str">
        <f t="shared" si="22"/>
        <v/>
      </c>
      <c r="CX34" s="149" t="str">
        <f t="shared" si="23"/>
        <v/>
      </c>
      <c r="CY34" s="149" t="str">
        <f t="shared" si="24"/>
        <v/>
      </c>
      <c r="CZ34" s="149" t="str">
        <f t="shared" si="25"/>
        <v/>
      </c>
      <c r="DA34" s="149" t="str">
        <f t="shared" si="26"/>
        <v/>
      </c>
      <c r="DB34" s="149" t="str">
        <f t="shared" si="27"/>
        <v/>
      </c>
      <c r="DC34" s="149" t="str">
        <f t="shared" si="28"/>
        <v/>
      </c>
      <c r="DD34" s="149" t="str">
        <f t="shared" si="29"/>
        <v/>
      </c>
      <c r="DE34" s="149" t="str">
        <f t="shared" si="30"/>
        <v/>
      </c>
      <c r="DF34" s="149" t="str">
        <f t="shared" si="31"/>
        <v/>
      </c>
      <c r="DG34" s="149" t="str">
        <f t="shared" si="32"/>
        <v/>
      </c>
      <c r="DH34" s="149" t="str">
        <f t="shared" si="33"/>
        <v/>
      </c>
      <c r="DI34" s="149" t="str">
        <f t="shared" si="34"/>
        <v/>
      </c>
      <c r="DJ34" s="149" t="str">
        <f t="shared" si="35"/>
        <v/>
      </c>
      <c r="DK34" s="149" t="str">
        <f t="shared" si="36"/>
        <v/>
      </c>
      <c r="DL34" s="149" t="str">
        <f t="shared" si="37"/>
        <v/>
      </c>
      <c r="DM34" s="149" t="str">
        <f t="shared" si="38"/>
        <v/>
      </c>
      <c r="DN34" s="149" t="str">
        <f t="shared" si="39"/>
        <v/>
      </c>
      <c r="DO34" s="149" t="str">
        <f t="shared" si="40"/>
        <v/>
      </c>
      <c r="DP34" s="149" t="str">
        <f t="shared" si="41"/>
        <v/>
      </c>
      <c r="DQ34" s="149" t="str">
        <f t="shared" si="42"/>
        <v/>
      </c>
      <c r="DR34" s="149" t="str">
        <f t="shared" si="43"/>
        <v/>
      </c>
      <c r="DS34" s="149" t="str">
        <f t="shared" si="44"/>
        <v/>
      </c>
      <c r="DT34" s="149" t="str">
        <f t="shared" si="45"/>
        <v/>
      </c>
      <c r="DU34" s="149" t="str">
        <f t="shared" si="46"/>
        <v/>
      </c>
      <c r="DV34" s="149" t="str">
        <f t="shared" si="47"/>
        <v/>
      </c>
      <c r="DW34" s="149" t="str">
        <f t="shared" si="48"/>
        <v/>
      </c>
      <c r="DX34" s="149" t="str">
        <f t="shared" si="49"/>
        <v/>
      </c>
      <c r="DY34" s="149" t="str">
        <f t="shared" si="50"/>
        <v/>
      </c>
    </row>
    <row r="35" spans="2:129" x14ac:dyDescent="0.25">
      <c r="B35" s="153" t="str">
        <f>IF(Calculation!A41=0,"",Calculation!A41+ROW(B35)/10000)</f>
        <v/>
      </c>
      <c r="C35" s="92" t="str">
        <f>IF($B35="","",SMALL($B$7:$B$56,ROWS($B$7:B35)))</f>
        <v/>
      </c>
      <c r="D35" s="15" t="str">
        <f>IF(C35&lt;&gt;"",IF(E35&gt;Settings!$D$8,"D",IF(E35&gt;Settings!$D$9,"Q","G"))," ")</f>
        <v xml:space="preserve"> </v>
      </c>
      <c r="E35" s="12" t="str">
        <f t="shared" si="51"/>
        <v xml:space="preserve"> </v>
      </c>
      <c r="F35" s="102" t="str">
        <f>IF(Calculation!A41=0,"",Calculation!K41)</f>
        <v/>
      </c>
      <c r="H35" s="92" t="str">
        <f t="shared" si="52"/>
        <v/>
      </c>
      <c r="I35" s="15" t="str">
        <f>IF(H35&lt;&gt;"",IF(J35&gt;Settings!$D$8,"D",IF(J35&gt;Settings!$D$9,"Q","G"))," ")</f>
        <v xml:space="preserve"> </v>
      </c>
      <c r="J35" s="91">
        <f>SUM(DD7:DD56)</f>
        <v>0</v>
      </c>
      <c r="X35" s="148" t="str">
        <f t="shared" si="53"/>
        <v/>
      </c>
      <c r="Y35" s="148" t="str">
        <f>IF(X35="","",IF(Y34="","",$X35*Settings!$D$5-Y$6*Settings!$D$5))</f>
        <v/>
      </c>
      <c r="Z35" s="148" t="str">
        <f>IF(Y35="","",IF(Z34="","",$X35*Settings!$D$5-Z$6*Settings!$D$5))</f>
        <v/>
      </c>
      <c r="AA35" s="148" t="str">
        <f>IF(Z35="","",IF(AA34="","",$X35*Settings!$D$5-AA$6*Settings!$D$5))</f>
        <v/>
      </c>
      <c r="AB35" s="148" t="str">
        <f>IF(AA35="","",IF(AB34="","",$X35*Settings!$D$5-AB$6*Settings!$D$5))</f>
        <v/>
      </c>
      <c r="AC35" s="148" t="str">
        <f>IF(AB35="","",IF(AC34="","",$X35*Settings!$D$5-AC$6*Settings!$D$5))</f>
        <v/>
      </c>
      <c r="AD35" s="148" t="str">
        <f>IF(AC35="","",IF(AD34="","",$X35*Settings!$D$5-AD$6*Settings!$D$5))</f>
        <v/>
      </c>
      <c r="AE35" s="148" t="str">
        <f>IF(AD35="","",IF(AE34="","",$X35*Settings!$D$5-AE$6*Settings!$D$5))</f>
        <v/>
      </c>
      <c r="AF35" s="148" t="str">
        <f>IF(AE35="","",IF(AF34="","",$X35*Settings!$D$5-AF$6*Settings!$D$5))</f>
        <v/>
      </c>
      <c r="AG35" s="148" t="str">
        <f>IF(AF35="","",IF(AG34="","",$X35*Settings!$D$5-AG$6*Settings!$D$5))</f>
        <v/>
      </c>
      <c r="AH35" s="148" t="str">
        <f>IF(AG35="","",IF(AH34="","",$X35*Settings!$D$5-AH$6*Settings!$D$5))</f>
        <v/>
      </c>
      <c r="AI35" s="148" t="str">
        <f>IF(AH35="","",IF(AI34="","",$X35*Settings!$D$5-AI$6*Settings!$D$5))</f>
        <v/>
      </c>
      <c r="AJ35" s="148" t="str">
        <f>IF(AI35="","",IF(AJ34="","",$X35*Settings!$D$5-AJ$6*Settings!$D$5))</f>
        <v/>
      </c>
      <c r="AK35" s="148" t="str">
        <f>IF(AJ35="","",IF(AK34="","",$X35*Settings!$D$5-AK$6*Settings!$D$5))</f>
        <v/>
      </c>
      <c r="AL35" s="148" t="str">
        <f>IF(AK35="","",IF(AL34="","",$X35*Settings!$D$5-AL$6*Settings!$D$5))</f>
        <v/>
      </c>
      <c r="AM35" s="148" t="str">
        <f>IF(AL35="","",IF(AM34="","",$X35*Settings!$D$5-AM$6*Settings!$D$5))</f>
        <v/>
      </c>
      <c r="AN35" s="148" t="str">
        <f>IF(AM35="","",IF(AN34="","",$X35*Settings!$D$5-AN$6*Settings!$D$5))</f>
        <v/>
      </c>
      <c r="AO35" s="148" t="str">
        <f>IF(AN35="","",IF(AO34="","",$X35*Settings!$D$5-AO$6*Settings!$D$5))</f>
        <v/>
      </c>
      <c r="AP35" s="148" t="str">
        <f>IF(AO35="","",IF(AP34="","",$X35*Settings!$D$5-AP$6*Settings!$D$5))</f>
        <v/>
      </c>
      <c r="AQ35" s="148" t="str">
        <f>IF(AP35="","",IF(AQ34="","",$X35*Settings!$D$5-AQ$6*Settings!$D$5))</f>
        <v/>
      </c>
      <c r="AR35" s="148" t="str">
        <f>IF(AQ35="","",IF(AR34="","",$X35*Settings!$D$5-AR$6*Settings!$D$5))</f>
        <v/>
      </c>
      <c r="AS35" s="148" t="str">
        <f>IF(AR35="","",IF(AS34="","",$X35*Settings!$D$5-AS$6*Settings!$D$5))</f>
        <v/>
      </c>
      <c r="AT35" s="148" t="str">
        <f>IF(AS35="","",IF(AT34="","",$X35*Settings!$D$5-AT$6*Settings!$D$5))</f>
        <v/>
      </c>
      <c r="AU35" s="148" t="str">
        <f>IF(AT35="","",IF(AU34="","",$X35*Settings!$D$5-AU$6*Settings!$D$5))</f>
        <v/>
      </c>
      <c r="AV35" s="148" t="str">
        <f>IF(AU35="","",IF(AV34="","",$X35*Settings!$D$5-AV$6*Settings!$D$5))</f>
        <v/>
      </c>
      <c r="AW35" s="148" t="str">
        <f>IF(AV35="","",IF(AW34="","",$X35*Settings!$D$5-AW$6*Settings!$D$5))</f>
        <v/>
      </c>
      <c r="AX35" s="148" t="str">
        <f>IF(AW35="","",IF(AX34="","",$X35*Settings!$D$5-AX$6*Settings!$D$5))</f>
        <v/>
      </c>
      <c r="AY35" s="148" t="str">
        <f>IF(AX35="","",IF(AY34="","",$X35*Settings!$D$5-AY$6*Settings!$D$5))</f>
        <v/>
      </c>
      <c r="AZ35" s="148" t="str">
        <f>IF(AY35="","",IF(AZ34="","",$X35*Settings!$D$5-AZ$6*Settings!$D$5))</f>
        <v/>
      </c>
      <c r="BA35" s="148" t="str">
        <f>IF(AZ35="","",IF(BA34="","",$X35*Settings!$D$5-BA$6*Settings!$D$5))</f>
        <v/>
      </c>
      <c r="BB35" s="148" t="str">
        <f>IF(BA35="","",IF(BB34="","",$X35*Settings!$D$5-BB$6*Settings!$D$5))</f>
        <v/>
      </c>
      <c r="BC35" s="148" t="str">
        <f>IF(BB35="","",IF(BC34="","",$X35*Settings!$D$5-BC$6*Settings!$D$5))</f>
        <v/>
      </c>
      <c r="BD35" s="148" t="str">
        <f>IF(BC35="","",IF(BD34="","",$X35*Settings!$D$5-BD$6*Settings!$D$5))</f>
        <v/>
      </c>
      <c r="BE35" s="148" t="str">
        <f>IF(BD35="","",IF(BE34="","",$X35*Settings!$D$5-BE$6*Settings!$D$5))</f>
        <v/>
      </c>
      <c r="BF35" s="148" t="str">
        <f>IF(BE35="","",IF(BF34="","",$X35*Settings!$D$5-BF$6*Settings!$D$5))</f>
        <v/>
      </c>
      <c r="BG35" s="148" t="str">
        <f>IF(BF35="","",IF(BG34="","",$X35*Settings!$D$5-BG$6*Settings!$D$5))</f>
        <v/>
      </c>
      <c r="BH35" s="148" t="str">
        <f>IF(BG35="","",IF(BH34="","",$X35*Settings!$D$5-BH$6*Settings!$D$5))</f>
        <v/>
      </c>
      <c r="BI35" s="148" t="str">
        <f>IF(BH35="","",IF(BI34="","",$X35*Settings!$D$5-BI$6*Settings!$D$5))</f>
        <v/>
      </c>
      <c r="BJ35" s="148" t="str">
        <f>IF(BI35="","",IF(BJ34="","",$X35*Settings!$D$5-BJ$6*Settings!$D$5))</f>
        <v/>
      </c>
      <c r="BK35" s="148" t="str">
        <f>IF(BJ35="","",IF(BK34="","",$X35*Settings!$D$5-BK$6*Settings!$D$5))</f>
        <v/>
      </c>
      <c r="BL35" s="148" t="str">
        <f>IF(BK35="","",IF(BL34="","",$X35*Settings!$D$5-BL$6*Settings!$D$5))</f>
        <v/>
      </c>
      <c r="BM35" s="148" t="str">
        <f>IF(BL35="","",IF(BM34="","",$X35*Settings!$D$5-BM$6*Settings!$D$5))</f>
        <v/>
      </c>
      <c r="BN35" s="148" t="str">
        <f>IF(BM35="","",IF(BN34="","",$X35*Settings!$D$5-BN$6*Settings!$D$5))</f>
        <v/>
      </c>
      <c r="BO35" s="148" t="str">
        <f>IF(BN35="","",IF(BO34="","",$X35*Settings!$D$5-BO$6*Settings!$D$5))</f>
        <v/>
      </c>
      <c r="BP35" s="148" t="str">
        <f>IF(BO35="","",IF(BP34="","",$X35*Settings!$D$5-BP$6*Settings!$D$5))</f>
        <v/>
      </c>
      <c r="BQ35" s="148" t="str">
        <f>IF(BP35="","",IF(BQ34="","",$X35*Settings!$D$5-BQ$6*Settings!$D$5))</f>
        <v/>
      </c>
      <c r="BR35" s="148" t="str">
        <f>IF(BQ35="","",IF(BR34="","",$X35*Settings!$D$5-BR$6*Settings!$D$5))</f>
        <v/>
      </c>
      <c r="BS35" s="148" t="str">
        <f>IF(BR35="","",IF(BS34="","",$X35*Settings!$D$5-BS$6*Settings!$D$5))</f>
        <v/>
      </c>
      <c r="BT35" s="148" t="str">
        <f>IF(BS35="","",IF(BT34="","",$X35*Settings!$D$5-BT$6*Settings!$D$5))</f>
        <v/>
      </c>
      <c r="BU35" s="148" t="str">
        <f>IF(BT35="","",IF(BU34="","",$X35*Settings!$D$5-BU$6*Settings!$D$5))</f>
        <v/>
      </c>
      <c r="BV35" s="148" t="str">
        <f>IF(BU35="","",IF(BV34="","",$X35*Settings!$D$5-BV$6*Settings!$D$5))</f>
        <v/>
      </c>
      <c r="BX35" s="144">
        <v>29</v>
      </c>
      <c r="BY35" s="145">
        <v>0.16346514215822247</v>
      </c>
      <c r="CA35" s="148" t="str">
        <f t="shared" si="54"/>
        <v/>
      </c>
      <c r="CB35" s="149" t="str">
        <f t="shared" si="1"/>
        <v/>
      </c>
      <c r="CC35" s="149" t="str">
        <f t="shared" si="2"/>
        <v/>
      </c>
      <c r="CD35" s="149" t="str">
        <f t="shared" si="3"/>
        <v/>
      </c>
      <c r="CE35" s="149" t="str">
        <f t="shared" si="4"/>
        <v/>
      </c>
      <c r="CF35" s="149" t="str">
        <f t="shared" si="5"/>
        <v/>
      </c>
      <c r="CG35" s="149" t="str">
        <f t="shared" si="6"/>
        <v/>
      </c>
      <c r="CH35" s="149" t="str">
        <f t="shared" si="7"/>
        <v/>
      </c>
      <c r="CI35" s="149" t="str">
        <f t="shared" si="8"/>
        <v/>
      </c>
      <c r="CJ35" s="149" t="str">
        <f t="shared" si="9"/>
        <v/>
      </c>
      <c r="CK35" s="149" t="str">
        <f t="shared" si="10"/>
        <v/>
      </c>
      <c r="CL35" s="149" t="str">
        <f t="shared" si="11"/>
        <v/>
      </c>
      <c r="CM35" s="149" t="str">
        <f t="shared" si="12"/>
        <v/>
      </c>
      <c r="CN35" s="149" t="str">
        <f t="shared" si="13"/>
        <v/>
      </c>
      <c r="CO35" s="149" t="str">
        <f t="shared" si="14"/>
        <v/>
      </c>
      <c r="CP35" s="149" t="str">
        <f t="shared" si="15"/>
        <v/>
      </c>
      <c r="CQ35" s="149" t="str">
        <f t="shared" si="16"/>
        <v/>
      </c>
      <c r="CR35" s="149" t="str">
        <f t="shared" si="17"/>
        <v/>
      </c>
      <c r="CS35" s="149" t="str">
        <f t="shared" si="18"/>
        <v/>
      </c>
      <c r="CT35" s="149" t="str">
        <f t="shared" si="19"/>
        <v/>
      </c>
      <c r="CU35" s="149" t="str">
        <f t="shared" si="20"/>
        <v/>
      </c>
      <c r="CV35" s="149" t="str">
        <f t="shared" si="21"/>
        <v/>
      </c>
      <c r="CW35" s="149" t="str">
        <f t="shared" si="22"/>
        <v/>
      </c>
      <c r="CX35" s="149" t="str">
        <f t="shared" si="23"/>
        <v/>
      </c>
      <c r="CY35" s="149" t="str">
        <f t="shared" si="24"/>
        <v/>
      </c>
      <c r="CZ35" s="149" t="str">
        <f t="shared" si="25"/>
        <v/>
      </c>
      <c r="DA35" s="149" t="str">
        <f t="shared" si="26"/>
        <v/>
      </c>
      <c r="DB35" s="149" t="str">
        <f t="shared" si="27"/>
        <v/>
      </c>
      <c r="DC35" s="149" t="str">
        <f t="shared" si="28"/>
        <v/>
      </c>
      <c r="DD35" s="149" t="str">
        <f t="shared" si="29"/>
        <v/>
      </c>
      <c r="DE35" s="149" t="str">
        <f t="shared" si="30"/>
        <v/>
      </c>
      <c r="DF35" s="149" t="str">
        <f t="shared" si="31"/>
        <v/>
      </c>
      <c r="DG35" s="149" t="str">
        <f t="shared" si="32"/>
        <v/>
      </c>
      <c r="DH35" s="149" t="str">
        <f t="shared" si="33"/>
        <v/>
      </c>
      <c r="DI35" s="149" t="str">
        <f t="shared" si="34"/>
        <v/>
      </c>
      <c r="DJ35" s="149" t="str">
        <f t="shared" si="35"/>
        <v/>
      </c>
      <c r="DK35" s="149" t="str">
        <f t="shared" si="36"/>
        <v/>
      </c>
      <c r="DL35" s="149" t="str">
        <f t="shared" si="37"/>
        <v/>
      </c>
      <c r="DM35" s="149" t="str">
        <f t="shared" si="38"/>
        <v/>
      </c>
      <c r="DN35" s="149" t="str">
        <f t="shared" si="39"/>
        <v/>
      </c>
      <c r="DO35" s="149" t="str">
        <f t="shared" si="40"/>
        <v/>
      </c>
      <c r="DP35" s="149" t="str">
        <f t="shared" si="41"/>
        <v/>
      </c>
      <c r="DQ35" s="149" t="str">
        <f t="shared" si="42"/>
        <v/>
      </c>
      <c r="DR35" s="149" t="str">
        <f t="shared" si="43"/>
        <v/>
      </c>
      <c r="DS35" s="149" t="str">
        <f t="shared" si="44"/>
        <v/>
      </c>
      <c r="DT35" s="149" t="str">
        <f t="shared" si="45"/>
        <v/>
      </c>
      <c r="DU35" s="149" t="str">
        <f t="shared" si="46"/>
        <v/>
      </c>
      <c r="DV35" s="149" t="str">
        <f t="shared" si="47"/>
        <v/>
      </c>
      <c r="DW35" s="149" t="str">
        <f t="shared" si="48"/>
        <v/>
      </c>
      <c r="DX35" s="149" t="str">
        <f t="shared" si="49"/>
        <v/>
      </c>
      <c r="DY35" s="149" t="str">
        <f t="shared" si="50"/>
        <v/>
      </c>
    </row>
    <row r="36" spans="2:129" x14ac:dyDescent="0.25">
      <c r="B36" s="153" t="str">
        <f>IF(Calculation!A42=0,"",Calculation!A42+ROW(B36)/10000)</f>
        <v/>
      </c>
      <c r="C36" s="92" t="str">
        <f>IF($B36="","",SMALL($B$7:$B$56,ROWS($B$7:B36)))</f>
        <v/>
      </c>
      <c r="D36" s="15" t="str">
        <f>IF(C36&lt;&gt;"",IF(E36&gt;Settings!$D$8,"D",IF(E36&gt;Settings!$D$9,"Q","G"))," ")</f>
        <v xml:space="preserve"> </v>
      </c>
      <c r="E36" s="12" t="str">
        <f t="shared" si="51"/>
        <v xml:space="preserve"> </v>
      </c>
      <c r="F36" s="102" t="str">
        <f>IF(Calculation!A42=0,"",Calculation!K42)</f>
        <v/>
      </c>
      <c r="H36" s="92" t="str">
        <f t="shared" si="52"/>
        <v/>
      </c>
      <c r="I36" s="15" t="str">
        <f>IF(H36&lt;&gt;"",IF(J36&gt;Settings!$D$8,"D",IF(J36&gt;Settings!$D$9,"Q","G"))," ")</f>
        <v xml:space="preserve"> </v>
      </c>
      <c r="J36" s="91">
        <f>SUM(DE7:DE56)</f>
        <v>0</v>
      </c>
      <c r="X36" s="148" t="str">
        <f t="shared" si="53"/>
        <v/>
      </c>
      <c r="Y36" s="148" t="str">
        <f>IF(X36="","",IF(Y35="","",$X36*Settings!$D$5-Y$6*Settings!$D$5))</f>
        <v/>
      </c>
      <c r="Z36" s="148" t="str">
        <f>IF(Y36="","",IF(Z35="","",$X36*Settings!$D$5-Z$6*Settings!$D$5))</f>
        <v/>
      </c>
      <c r="AA36" s="148" t="str">
        <f>IF(Z36="","",IF(AA35="","",$X36*Settings!$D$5-AA$6*Settings!$D$5))</f>
        <v/>
      </c>
      <c r="AB36" s="148" t="str">
        <f>IF(AA36="","",IF(AB35="","",$X36*Settings!$D$5-AB$6*Settings!$D$5))</f>
        <v/>
      </c>
      <c r="AC36" s="148" t="str">
        <f>IF(AB36="","",IF(AC35="","",$X36*Settings!$D$5-AC$6*Settings!$D$5))</f>
        <v/>
      </c>
      <c r="AD36" s="148" t="str">
        <f>IF(AC36="","",IF(AD35="","",$X36*Settings!$D$5-AD$6*Settings!$D$5))</f>
        <v/>
      </c>
      <c r="AE36" s="148" t="str">
        <f>IF(AD36="","",IF(AE35="","",$X36*Settings!$D$5-AE$6*Settings!$D$5))</f>
        <v/>
      </c>
      <c r="AF36" s="148" t="str">
        <f>IF(AE36="","",IF(AF35="","",$X36*Settings!$D$5-AF$6*Settings!$D$5))</f>
        <v/>
      </c>
      <c r="AG36" s="148" t="str">
        <f>IF(AF36="","",IF(AG35="","",$X36*Settings!$D$5-AG$6*Settings!$D$5))</f>
        <v/>
      </c>
      <c r="AH36" s="148" t="str">
        <f>IF(AG36="","",IF(AH35="","",$X36*Settings!$D$5-AH$6*Settings!$D$5))</f>
        <v/>
      </c>
      <c r="AI36" s="148" t="str">
        <f>IF(AH36="","",IF(AI35="","",$X36*Settings!$D$5-AI$6*Settings!$D$5))</f>
        <v/>
      </c>
      <c r="AJ36" s="148" t="str">
        <f>IF(AI36="","",IF(AJ35="","",$X36*Settings!$D$5-AJ$6*Settings!$D$5))</f>
        <v/>
      </c>
      <c r="AK36" s="148" t="str">
        <f>IF(AJ36="","",IF(AK35="","",$X36*Settings!$D$5-AK$6*Settings!$D$5))</f>
        <v/>
      </c>
      <c r="AL36" s="148" t="str">
        <f>IF(AK36="","",IF(AL35="","",$X36*Settings!$D$5-AL$6*Settings!$D$5))</f>
        <v/>
      </c>
      <c r="AM36" s="148" t="str">
        <f>IF(AL36="","",IF(AM35="","",$X36*Settings!$D$5-AM$6*Settings!$D$5))</f>
        <v/>
      </c>
      <c r="AN36" s="148" t="str">
        <f>IF(AM36="","",IF(AN35="","",$X36*Settings!$D$5-AN$6*Settings!$D$5))</f>
        <v/>
      </c>
      <c r="AO36" s="148" t="str">
        <f>IF(AN36="","",IF(AO35="","",$X36*Settings!$D$5-AO$6*Settings!$D$5))</f>
        <v/>
      </c>
      <c r="AP36" s="148" t="str">
        <f>IF(AO36="","",IF(AP35="","",$X36*Settings!$D$5-AP$6*Settings!$D$5))</f>
        <v/>
      </c>
      <c r="AQ36" s="148" t="str">
        <f>IF(AP36="","",IF(AQ35="","",$X36*Settings!$D$5-AQ$6*Settings!$D$5))</f>
        <v/>
      </c>
      <c r="AR36" s="148" t="str">
        <f>IF(AQ36="","",IF(AR35="","",$X36*Settings!$D$5-AR$6*Settings!$D$5))</f>
        <v/>
      </c>
      <c r="AS36" s="148" t="str">
        <f>IF(AR36="","",IF(AS35="","",$X36*Settings!$D$5-AS$6*Settings!$D$5))</f>
        <v/>
      </c>
      <c r="AT36" s="148" t="str">
        <f>IF(AS36="","",IF(AT35="","",$X36*Settings!$D$5-AT$6*Settings!$D$5))</f>
        <v/>
      </c>
      <c r="AU36" s="148" t="str">
        <f>IF(AT36="","",IF(AU35="","",$X36*Settings!$D$5-AU$6*Settings!$D$5))</f>
        <v/>
      </c>
      <c r="AV36" s="148" t="str">
        <f>IF(AU36="","",IF(AV35="","",$X36*Settings!$D$5-AV$6*Settings!$D$5))</f>
        <v/>
      </c>
      <c r="AW36" s="148" t="str">
        <f>IF(AV36="","",IF(AW35="","",$X36*Settings!$D$5-AW$6*Settings!$D$5))</f>
        <v/>
      </c>
      <c r="AX36" s="148" t="str">
        <f>IF(AW36="","",IF(AX35="","",$X36*Settings!$D$5-AX$6*Settings!$D$5))</f>
        <v/>
      </c>
      <c r="AY36" s="148" t="str">
        <f>IF(AX36="","",IF(AY35="","",$X36*Settings!$D$5-AY$6*Settings!$D$5))</f>
        <v/>
      </c>
      <c r="AZ36" s="148" t="str">
        <f>IF(AY36="","",IF(AZ35="","",$X36*Settings!$D$5-AZ$6*Settings!$D$5))</f>
        <v/>
      </c>
      <c r="BA36" s="148" t="str">
        <f>IF(AZ36="","",IF(BA35="","",$X36*Settings!$D$5-BA$6*Settings!$D$5))</f>
        <v/>
      </c>
      <c r="BB36" s="148" t="str">
        <f>IF(BA36="","",IF(BB35="","",$X36*Settings!$D$5-BB$6*Settings!$D$5))</f>
        <v/>
      </c>
      <c r="BC36" s="148" t="str">
        <f>IF(BB36="","",IF(BC35="","",$X36*Settings!$D$5-BC$6*Settings!$D$5))</f>
        <v/>
      </c>
      <c r="BD36" s="148" t="str">
        <f>IF(BC36="","",IF(BD35="","",$X36*Settings!$D$5-BD$6*Settings!$D$5))</f>
        <v/>
      </c>
      <c r="BE36" s="148" t="str">
        <f>IF(BD36="","",IF(BE35="","",$X36*Settings!$D$5-BE$6*Settings!$D$5))</f>
        <v/>
      </c>
      <c r="BF36" s="148" t="str">
        <f>IF(BE36="","",IF(BF35="","",$X36*Settings!$D$5-BF$6*Settings!$D$5))</f>
        <v/>
      </c>
      <c r="BG36" s="148" t="str">
        <f>IF(BF36="","",IF(BG35="","",$X36*Settings!$D$5-BG$6*Settings!$D$5))</f>
        <v/>
      </c>
      <c r="BH36" s="148" t="str">
        <f>IF(BG36="","",IF(BH35="","",$X36*Settings!$D$5-BH$6*Settings!$D$5))</f>
        <v/>
      </c>
      <c r="BI36" s="148" t="str">
        <f>IF(BH36="","",IF(BI35="","",$X36*Settings!$D$5-BI$6*Settings!$D$5))</f>
        <v/>
      </c>
      <c r="BJ36" s="148" t="str">
        <f>IF(BI36="","",IF(BJ35="","",$X36*Settings!$D$5-BJ$6*Settings!$D$5))</f>
        <v/>
      </c>
      <c r="BK36" s="148" t="str">
        <f>IF(BJ36="","",IF(BK35="","",$X36*Settings!$D$5-BK$6*Settings!$D$5))</f>
        <v/>
      </c>
      <c r="BL36" s="148" t="str">
        <f>IF(BK36="","",IF(BL35="","",$X36*Settings!$D$5-BL$6*Settings!$D$5))</f>
        <v/>
      </c>
      <c r="BM36" s="148" t="str">
        <f>IF(BL36="","",IF(BM35="","",$X36*Settings!$D$5-BM$6*Settings!$D$5))</f>
        <v/>
      </c>
      <c r="BN36" s="148" t="str">
        <f>IF(BM36="","",IF(BN35="","",$X36*Settings!$D$5-BN$6*Settings!$D$5))</f>
        <v/>
      </c>
      <c r="BO36" s="148" t="str">
        <f>IF(BN36="","",IF(BO35="","",$X36*Settings!$D$5-BO$6*Settings!$D$5))</f>
        <v/>
      </c>
      <c r="BP36" s="148" t="str">
        <f>IF(BO36="","",IF(BP35="","",$X36*Settings!$D$5-BP$6*Settings!$D$5))</f>
        <v/>
      </c>
      <c r="BQ36" s="148" t="str">
        <f>IF(BP36="","",IF(BQ35="","",$X36*Settings!$D$5-BQ$6*Settings!$D$5))</f>
        <v/>
      </c>
      <c r="BR36" s="148" t="str">
        <f>IF(BQ36="","",IF(BR35="","",$X36*Settings!$D$5-BR$6*Settings!$D$5))</f>
        <v/>
      </c>
      <c r="BS36" s="148" t="str">
        <f>IF(BR36="","",IF(BS35="","",$X36*Settings!$D$5-BS$6*Settings!$D$5))</f>
        <v/>
      </c>
      <c r="BT36" s="148" t="str">
        <f>IF(BS36="","",IF(BT35="","",$X36*Settings!$D$5-BT$6*Settings!$D$5))</f>
        <v/>
      </c>
      <c r="BU36" s="148" t="str">
        <f>IF(BT36="","",IF(BU35="","",$X36*Settings!$D$5-BU$6*Settings!$D$5))</f>
        <v/>
      </c>
      <c r="BV36" s="148" t="str">
        <f>IF(BU36="","",IF(BV35="","",$X36*Settings!$D$5-BV$6*Settings!$D$5))</f>
        <v/>
      </c>
      <c r="BX36" s="144">
        <v>30</v>
      </c>
      <c r="BY36" s="145">
        <v>0.14554451538354846</v>
      </c>
      <c r="CA36" s="148" t="str">
        <f t="shared" si="54"/>
        <v/>
      </c>
      <c r="CB36" s="149" t="str">
        <f t="shared" si="1"/>
        <v/>
      </c>
      <c r="CC36" s="149" t="str">
        <f t="shared" si="2"/>
        <v/>
      </c>
      <c r="CD36" s="149" t="str">
        <f t="shared" si="3"/>
        <v/>
      </c>
      <c r="CE36" s="149" t="str">
        <f t="shared" si="4"/>
        <v/>
      </c>
      <c r="CF36" s="149" t="str">
        <f t="shared" si="5"/>
        <v/>
      </c>
      <c r="CG36" s="149" t="str">
        <f t="shared" si="6"/>
        <v/>
      </c>
      <c r="CH36" s="149" t="str">
        <f t="shared" si="7"/>
        <v/>
      </c>
      <c r="CI36" s="149" t="str">
        <f t="shared" si="8"/>
        <v/>
      </c>
      <c r="CJ36" s="149" t="str">
        <f t="shared" si="9"/>
        <v/>
      </c>
      <c r="CK36" s="149" t="str">
        <f t="shared" si="10"/>
        <v/>
      </c>
      <c r="CL36" s="149" t="str">
        <f t="shared" si="11"/>
        <v/>
      </c>
      <c r="CM36" s="149" t="str">
        <f t="shared" si="12"/>
        <v/>
      </c>
      <c r="CN36" s="149" t="str">
        <f t="shared" si="13"/>
        <v/>
      </c>
      <c r="CO36" s="149" t="str">
        <f t="shared" si="14"/>
        <v/>
      </c>
      <c r="CP36" s="149" t="str">
        <f t="shared" si="15"/>
        <v/>
      </c>
      <c r="CQ36" s="149" t="str">
        <f t="shared" si="16"/>
        <v/>
      </c>
      <c r="CR36" s="149" t="str">
        <f t="shared" si="17"/>
        <v/>
      </c>
      <c r="CS36" s="149" t="str">
        <f t="shared" si="18"/>
        <v/>
      </c>
      <c r="CT36" s="149" t="str">
        <f t="shared" si="19"/>
        <v/>
      </c>
      <c r="CU36" s="149" t="str">
        <f t="shared" si="20"/>
        <v/>
      </c>
      <c r="CV36" s="149" t="str">
        <f t="shared" si="21"/>
        <v/>
      </c>
      <c r="CW36" s="149" t="str">
        <f t="shared" si="22"/>
        <v/>
      </c>
      <c r="CX36" s="149" t="str">
        <f t="shared" si="23"/>
        <v/>
      </c>
      <c r="CY36" s="149" t="str">
        <f t="shared" si="24"/>
        <v/>
      </c>
      <c r="CZ36" s="149" t="str">
        <f t="shared" si="25"/>
        <v/>
      </c>
      <c r="DA36" s="149" t="str">
        <f t="shared" si="26"/>
        <v/>
      </c>
      <c r="DB36" s="149" t="str">
        <f t="shared" si="27"/>
        <v/>
      </c>
      <c r="DC36" s="149" t="str">
        <f t="shared" si="28"/>
        <v/>
      </c>
      <c r="DD36" s="149" t="str">
        <f t="shared" si="29"/>
        <v/>
      </c>
      <c r="DE36" s="149" t="str">
        <f t="shared" si="30"/>
        <v/>
      </c>
      <c r="DF36" s="149" t="str">
        <f t="shared" si="31"/>
        <v/>
      </c>
      <c r="DG36" s="149" t="str">
        <f t="shared" si="32"/>
        <v/>
      </c>
      <c r="DH36" s="149" t="str">
        <f t="shared" si="33"/>
        <v/>
      </c>
      <c r="DI36" s="149" t="str">
        <f t="shared" si="34"/>
        <v/>
      </c>
      <c r="DJ36" s="149" t="str">
        <f t="shared" si="35"/>
        <v/>
      </c>
      <c r="DK36" s="149" t="str">
        <f t="shared" si="36"/>
        <v/>
      </c>
      <c r="DL36" s="149" t="str">
        <f t="shared" si="37"/>
        <v/>
      </c>
      <c r="DM36" s="149" t="str">
        <f t="shared" si="38"/>
        <v/>
      </c>
      <c r="DN36" s="149" t="str">
        <f t="shared" si="39"/>
        <v/>
      </c>
      <c r="DO36" s="149" t="str">
        <f t="shared" si="40"/>
        <v/>
      </c>
      <c r="DP36" s="149" t="str">
        <f t="shared" si="41"/>
        <v/>
      </c>
      <c r="DQ36" s="149" t="str">
        <f t="shared" si="42"/>
        <v/>
      </c>
      <c r="DR36" s="149" t="str">
        <f t="shared" si="43"/>
        <v/>
      </c>
      <c r="DS36" s="149" t="str">
        <f t="shared" si="44"/>
        <v/>
      </c>
      <c r="DT36" s="149" t="str">
        <f t="shared" si="45"/>
        <v/>
      </c>
      <c r="DU36" s="149" t="str">
        <f t="shared" si="46"/>
        <v/>
      </c>
      <c r="DV36" s="149" t="str">
        <f t="shared" si="47"/>
        <v/>
      </c>
      <c r="DW36" s="149" t="str">
        <f t="shared" si="48"/>
        <v/>
      </c>
      <c r="DX36" s="149" t="str">
        <f t="shared" si="49"/>
        <v/>
      </c>
      <c r="DY36" s="149" t="str">
        <f t="shared" si="50"/>
        <v/>
      </c>
    </row>
    <row r="37" spans="2:129" x14ac:dyDescent="0.25">
      <c r="B37" s="153" t="str">
        <f>IF(Calculation!A43=0,"",Calculation!A43+ROW(B37)/10000)</f>
        <v/>
      </c>
      <c r="C37" s="92" t="str">
        <f>IF($B37="","",SMALL($B$7:$B$56,ROWS($B$7:B37)))</f>
        <v/>
      </c>
      <c r="D37" s="15" t="str">
        <f>IF(C37&lt;&gt;"",IF(E37&gt;Settings!$D$8,"D",IF(E37&gt;Settings!$D$9,"Q","G"))," ")</f>
        <v xml:space="preserve"> </v>
      </c>
      <c r="E37" s="12" t="str">
        <f t="shared" si="51"/>
        <v xml:space="preserve"> </v>
      </c>
      <c r="F37" s="102" t="str">
        <f>IF(Calculation!A43=0,"",Calculation!K43)</f>
        <v/>
      </c>
      <c r="H37" s="92" t="str">
        <f t="shared" si="52"/>
        <v/>
      </c>
      <c r="I37" s="15" t="str">
        <f>IF(H37&lt;&gt;"",IF(J37&gt;Settings!$D$8,"D",IF(J37&gt;Settings!$D$9,"Q","G"))," ")</f>
        <v xml:space="preserve"> </v>
      </c>
      <c r="J37" s="91">
        <f>SUM(DF7:DF56)</f>
        <v>0</v>
      </c>
      <c r="X37" s="148" t="str">
        <f t="shared" si="53"/>
        <v/>
      </c>
      <c r="Y37" s="148" t="str">
        <f>IF(X37="","",IF(Y36="","",$X37*Settings!$D$5-Y$6*Settings!$D$5))</f>
        <v/>
      </c>
      <c r="Z37" s="148" t="str">
        <f>IF(Y37="","",IF(Z36="","",$X37*Settings!$D$5-Z$6*Settings!$D$5))</f>
        <v/>
      </c>
      <c r="AA37" s="148" t="str">
        <f>IF(Z37="","",IF(AA36="","",$X37*Settings!$D$5-AA$6*Settings!$D$5))</f>
        <v/>
      </c>
      <c r="AB37" s="148" t="str">
        <f>IF(AA37="","",IF(AB36="","",$X37*Settings!$D$5-AB$6*Settings!$D$5))</f>
        <v/>
      </c>
      <c r="AC37" s="148" t="str">
        <f>IF(AB37="","",IF(AC36="","",$X37*Settings!$D$5-AC$6*Settings!$D$5))</f>
        <v/>
      </c>
      <c r="AD37" s="148" t="str">
        <f>IF(AC37="","",IF(AD36="","",$X37*Settings!$D$5-AD$6*Settings!$D$5))</f>
        <v/>
      </c>
      <c r="AE37" s="148" t="str">
        <f>IF(AD37="","",IF(AE36="","",$X37*Settings!$D$5-AE$6*Settings!$D$5))</f>
        <v/>
      </c>
      <c r="AF37" s="148" t="str">
        <f>IF(AE37="","",IF(AF36="","",$X37*Settings!$D$5-AF$6*Settings!$D$5))</f>
        <v/>
      </c>
      <c r="AG37" s="148" t="str">
        <f>IF(AF37="","",IF(AG36="","",$X37*Settings!$D$5-AG$6*Settings!$D$5))</f>
        <v/>
      </c>
      <c r="AH37" s="148" t="str">
        <f>IF(AG37="","",IF(AH36="","",$X37*Settings!$D$5-AH$6*Settings!$D$5))</f>
        <v/>
      </c>
      <c r="AI37" s="148" t="str">
        <f>IF(AH37="","",IF(AI36="","",$X37*Settings!$D$5-AI$6*Settings!$D$5))</f>
        <v/>
      </c>
      <c r="AJ37" s="148" t="str">
        <f>IF(AI37="","",IF(AJ36="","",$X37*Settings!$D$5-AJ$6*Settings!$D$5))</f>
        <v/>
      </c>
      <c r="AK37" s="148" t="str">
        <f>IF(AJ37="","",IF(AK36="","",$X37*Settings!$D$5-AK$6*Settings!$D$5))</f>
        <v/>
      </c>
      <c r="AL37" s="148" t="str">
        <f>IF(AK37="","",IF(AL36="","",$X37*Settings!$D$5-AL$6*Settings!$D$5))</f>
        <v/>
      </c>
      <c r="AM37" s="148" t="str">
        <f>IF(AL37="","",IF(AM36="","",$X37*Settings!$D$5-AM$6*Settings!$D$5))</f>
        <v/>
      </c>
      <c r="AN37" s="148" t="str">
        <f>IF(AM37="","",IF(AN36="","",$X37*Settings!$D$5-AN$6*Settings!$D$5))</f>
        <v/>
      </c>
      <c r="AO37" s="148" t="str">
        <f>IF(AN37="","",IF(AO36="","",$X37*Settings!$D$5-AO$6*Settings!$D$5))</f>
        <v/>
      </c>
      <c r="AP37" s="148" t="str">
        <f>IF(AO37="","",IF(AP36="","",$X37*Settings!$D$5-AP$6*Settings!$D$5))</f>
        <v/>
      </c>
      <c r="AQ37" s="148" t="str">
        <f>IF(AP37="","",IF(AQ36="","",$X37*Settings!$D$5-AQ$6*Settings!$D$5))</f>
        <v/>
      </c>
      <c r="AR37" s="148" t="str">
        <f>IF(AQ37="","",IF(AR36="","",$X37*Settings!$D$5-AR$6*Settings!$D$5))</f>
        <v/>
      </c>
      <c r="AS37" s="148" t="str">
        <f>IF(AR37="","",IF(AS36="","",$X37*Settings!$D$5-AS$6*Settings!$D$5))</f>
        <v/>
      </c>
      <c r="AT37" s="148" t="str">
        <f>IF(AS37="","",IF(AT36="","",$X37*Settings!$D$5-AT$6*Settings!$D$5))</f>
        <v/>
      </c>
      <c r="AU37" s="148" t="str">
        <f>IF(AT37="","",IF(AU36="","",$X37*Settings!$D$5-AU$6*Settings!$D$5))</f>
        <v/>
      </c>
      <c r="AV37" s="148" t="str">
        <f>IF(AU37="","",IF(AV36="","",$X37*Settings!$D$5-AV$6*Settings!$D$5))</f>
        <v/>
      </c>
      <c r="AW37" s="148" t="str">
        <f>IF(AV37="","",IF(AW36="","",$X37*Settings!$D$5-AW$6*Settings!$D$5))</f>
        <v/>
      </c>
      <c r="AX37" s="148" t="str">
        <f>IF(AW37="","",IF(AX36="","",$X37*Settings!$D$5-AX$6*Settings!$D$5))</f>
        <v/>
      </c>
      <c r="AY37" s="148" t="str">
        <f>IF(AX37="","",IF(AY36="","",$X37*Settings!$D$5-AY$6*Settings!$D$5))</f>
        <v/>
      </c>
      <c r="AZ37" s="148" t="str">
        <f>IF(AY37="","",IF(AZ36="","",$X37*Settings!$D$5-AZ$6*Settings!$D$5))</f>
        <v/>
      </c>
      <c r="BA37" s="148" t="str">
        <f>IF(AZ37="","",IF(BA36="","",$X37*Settings!$D$5-BA$6*Settings!$D$5))</f>
        <v/>
      </c>
      <c r="BB37" s="148" t="str">
        <f>IF(BA37="","",IF(BB36="","",$X37*Settings!$D$5-BB$6*Settings!$D$5))</f>
        <v/>
      </c>
      <c r="BC37" s="148" t="str">
        <f>IF(BB37="","",IF(BC36="","",$X37*Settings!$D$5-BC$6*Settings!$D$5))</f>
        <v/>
      </c>
      <c r="BD37" s="148" t="str">
        <f>IF(BC37="","",IF(BD36="","",$X37*Settings!$D$5-BD$6*Settings!$D$5))</f>
        <v/>
      </c>
      <c r="BE37" s="148" t="str">
        <f>IF(BD37="","",IF(BE36="","",$X37*Settings!$D$5-BE$6*Settings!$D$5))</f>
        <v/>
      </c>
      <c r="BF37" s="148" t="str">
        <f>IF(BE37="","",IF(BF36="","",$X37*Settings!$D$5-BF$6*Settings!$D$5))</f>
        <v/>
      </c>
      <c r="BG37" s="148" t="str">
        <f>IF(BF37="","",IF(BG36="","",$X37*Settings!$D$5-BG$6*Settings!$D$5))</f>
        <v/>
      </c>
      <c r="BH37" s="148" t="str">
        <f>IF(BG37="","",IF(BH36="","",$X37*Settings!$D$5-BH$6*Settings!$D$5))</f>
        <v/>
      </c>
      <c r="BI37" s="148" t="str">
        <f>IF(BH37="","",IF(BI36="","",$X37*Settings!$D$5-BI$6*Settings!$D$5))</f>
        <v/>
      </c>
      <c r="BJ37" s="148" t="str">
        <f>IF(BI37="","",IF(BJ36="","",$X37*Settings!$D$5-BJ$6*Settings!$D$5))</f>
        <v/>
      </c>
      <c r="BK37" s="148" t="str">
        <f>IF(BJ37="","",IF(BK36="","",$X37*Settings!$D$5-BK$6*Settings!$D$5))</f>
        <v/>
      </c>
      <c r="BL37" s="148" t="str">
        <f>IF(BK37="","",IF(BL36="","",$X37*Settings!$D$5-BL$6*Settings!$D$5))</f>
        <v/>
      </c>
      <c r="BM37" s="148" t="str">
        <f>IF(BL37="","",IF(BM36="","",$X37*Settings!$D$5-BM$6*Settings!$D$5))</f>
        <v/>
      </c>
      <c r="BN37" s="148" t="str">
        <f>IF(BM37="","",IF(BN36="","",$X37*Settings!$D$5-BN$6*Settings!$D$5))</f>
        <v/>
      </c>
      <c r="BO37" s="148" t="str">
        <f>IF(BN37="","",IF(BO36="","",$X37*Settings!$D$5-BO$6*Settings!$D$5))</f>
        <v/>
      </c>
      <c r="BP37" s="148" t="str">
        <f>IF(BO37="","",IF(BP36="","",$X37*Settings!$D$5-BP$6*Settings!$D$5))</f>
        <v/>
      </c>
      <c r="BQ37" s="148" t="str">
        <f>IF(BP37="","",IF(BQ36="","",$X37*Settings!$D$5-BQ$6*Settings!$D$5))</f>
        <v/>
      </c>
      <c r="BR37" s="148" t="str">
        <f>IF(BQ37="","",IF(BR36="","",$X37*Settings!$D$5-BR$6*Settings!$D$5))</f>
        <v/>
      </c>
      <c r="BS37" s="148" t="str">
        <f>IF(BR37="","",IF(BS36="","",$X37*Settings!$D$5-BS$6*Settings!$D$5))</f>
        <v/>
      </c>
      <c r="BT37" s="148" t="str">
        <f>IF(BS37="","",IF(BT36="","",$X37*Settings!$D$5-BT$6*Settings!$D$5))</f>
        <v/>
      </c>
      <c r="BU37" s="148" t="str">
        <f>IF(BT37="","",IF(BU36="","",$X37*Settings!$D$5-BU$6*Settings!$D$5))</f>
        <v/>
      </c>
      <c r="BV37" s="148" t="str">
        <f>IF(BU37="","",IF(BV36="","",$X37*Settings!$D$5-BV$6*Settings!$D$5))</f>
        <v/>
      </c>
      <c r="BX37" s="144">
        <v>31</v>
      </c>
      <c r="BY37" s="145">
        <v>0.12977436382183538</v>
      </c>
      <c r="CA37" s="148" t="str">
        <f t="shared" si="54"/>
        <v/>
      </c>
      <c r="CB37" s="149" t="str">
        <f t="shared" si="1"/>
        <v/>
      </c>
      <c r="CC37" s="149" t="str">
        <f t="shared" si="2"/>
        <v/>
      </c>
      <c r="CD37" s="149" t="str">
        <f t="shared" si="3"/>
        <v/>
      </c>
      <c r="CE37" s="149" t="str">
        <f t="shared" si="4"/>
        <v/>
      </c>
      <c r="CF37" s="149" t="str">
        <f t="shared" si="5"/>
        <v/>
      </c>
      <c r="CG37" s="149" t="str">
        <f t="shared" si="6"/>
        <v/>
      </c>
      <c r="CH37" s="149" t="str">
        <f t="shared" si="7"/>
        <v/>
      </c>
      <c r="CI37" s="149" t="str">
        <f t="shared" si="8"/>
        <v/>
      </c>
      <c r="CJ37" s="149" t="str">
        <f t="shared" si="9"/>
        <v/>
      </c>
      <c r="CK37" s="149" t="str">
        <f t="shared" si="10"/>
        <v/>
      </c>
      <c r="CL37" s="149" t="str">
        <f t="shared" si="11"/>
        <v/>
      </c>
      <c r="CM37" s="149" t="str">
        <f t="shared" si="12"/>
        <v/>
      </c>
      <c r="CN37" s="149" t="str">
        <f t="shared" si="13"/>
        <v/>
      </c>
      <c r="CO37" s="149" t="str">
        <f t="shared" si="14"/>
        <v/>
      </c>
      <c r="CP37" s="149" t="str">
        <f t="shared" si="15"/>
        <v/>
      </c>
      <c r="CQ37" s="149" t="str">
        <f t="shared" si="16"/>
        <v/>
      </c>
      <c r="CR37" s="149" t="str">
        <f t="shared" si="17"/>
        <v/>
      </c>
      <c r="CS37" s="149" t="str">
        <f t="shared" si="18"/>
        <v/>
      </c>
      <c r="CT37" s="149" t="str">
        <f t="shared" si="19"/>
        <v/>
      </c>
      <c r="CU37" s="149" t="str">
        <f t="shared" si="20"/>
        <v/>
      </c>
      <c r="CV37" s="149" t="str">
        <f t="shared" si="21"/>
        <v/>
      </c>
      <c r="CW37" s="149" t="str">
        <f t="shared" si="22"/>
        <v/>
      </c>
      <c r="CX37" s="149" t="str">
        <f t="shared" si="23"/>
        <v/>
      </c>
      <c r="CY37" s="149" t="str">
        <f t="shared" si="24"/>
        <v/>
      </c>
      <c r="CZ37" s="149" t="str">
        <f t="shared" si="25"/>
        <v/>
      </c>
      <c r="DA37" s="149" t="str">
        <f t="shared" si="26"/>
        <v/>
      </c>
      <c r="DB37" s="149" t="str">
        <f t="shared" si="27"/>
        <v/>
      </c>
      <c r="DC37" s="149" t="str">
        <f t="shared" si="28"/>
        <v/>
      </c>
      <c r="DD37" s="149" t="str">
        <f t="shared" si="29"/>
        <v/>
      </c>
      <c r="DE37" s="149" t="str">
        <f t="shared" si="30"/>
        <v/>
      </c>
      <c r="DF37" s="149" t="str">
        <f t="shared" si="31"/>
        <v/>
      </c>
      <c r="DG37" s="149" t="str">
        <f t="shared" si="32"/>
        <v/>
      </c>
      <c r="DH37" s="149" t="str">
        <f t="shared" si="33"/>
        <v/>
      </c>
      <c r="DI37" s="149" t="str">
        <f t="shared" si="34"/>
        <v/>
      </c>
      <c r="DJ37" s="149" t="str">
        <f t="shared" si="35"/>
        <v/>
      </c>
      <c r="DK37" s="149" t="str">
        <f t="shared" si="36"/>
        <v/>
      </c>
      <c r="DL37" s="149" t="str">
        <f t="shared" si="37"/>
        <v/>
      </c>
      <c r="DM37" s="149" t="str">
        <f t="shared" si="38"/>
        <v/>
      </c>
      <c r="DN37" s="149" t="str">
        <f t="shared" si="39"/>
        <v/>
      </c>
      <c r="DO37" s="149" t="str">
        <f t="shared" si="40"/>
        <v/>
      </c>
      <c r="DP37" s="149" t="str">
        <f t="shared" si="41"/>
        <v/>
      </c>
      <c r="DQ37" s="149" t="str">
        <f t="shared" si="42"/>
        <v/>
      </c>
      <c r="DR37" s="149" t="str">
        <f t="shared" si="43"/>
        <v/>
      </c>
      <c r="DS37" s="149" t="str">
        <f t="shared" si="44"/>
        <v/>
      </c>
      <c r="DT37" s="149" t="str">
        <f t="shared" si="45"/>
        <v/>
      </c>
      <c r="DU37" s="149" t="str">
        <f t="shared" si="46"/>
        <v/>
      </c>
      <c r="DV37" s="149" t="str">
        <f t="shared" si="47"/>
        <v/>
      </c>
      <c r="DW37" s="149" t="str">
        <f t="shared" si="48"/>
        <v/>
      </c>
      <c r="DX37" s="149" t="str">
        <f t="shared" si="49"/>
        <v/>
      </c>
      <c r="DY37" s="149" t="str">
        <f t="shared" si="50"/>
        <v/>
      </c>
    </row>
    <row r="38" spans="2:129" x14ac:dyDescent="0.25">
      <c r="B38" s="153" t="str">
        <f>IF(Calculation!A44=0,"",Calculation!A44+ROW(B38)/10000)</f>
        <v/>
      </c>
      <c r="C38" s="92" t="str">
        <f>IF($B38="","",SMALL($B$7:$B$56,ROWS($B$7:B38)))</f>
        <v/>
      </c>
      <c r="D38" s="15" t="str">
        <f>IF(C38&lt;&gt;"",IF(E38&gt;Settings!$D$8,"D",IF(E38&gt;Settings!$D$9,"Q","G"))," ")</f>
        <v xml:space="preserve"> </v>
      </c>
      <c r="E38" s="12" t="str">
        <f t="shared" si="51"/>
        <v xml:space="preserve"> </v>
      </c>
      <c r="F38" s="102" t="str">
        <f>IF(Calculation!A44=0,"",Calculation!K44)</f>
        <v/>
      </c>
      <c r="H38" s="92" t="str">
        <f t="shared" si="52"/>
        <v/>
      </c>
      <c r="I38" s="15" t="str">
        <f>IF(H38&lt;&gt;"",IF(J38&gt;Settings!$D$8,"D",IF(J38&gt;Settings!$D$9,"Q","G"))," ")</f>
        <v xml:space="preserve"> </v>
      </c>
      <c r="J38" s="91">
        <f>SUM(DG7:DG56)</f>
        <v>0</v>
      </c>
      <c r="X38" s="148" t="str">
        <f t="shared" si="53"/>
        <v/>
      </c>
      <c r="Y38" s="148" t="str">
        <f>IF(X38="","",IF(Y37="","",$X38*Settings!$D$5-Y$6*Settings!$D$5))</f>
        <v/>
      </c>
      <c r="Z38" s="148" t="str">
        <f>IF(Y38="","",IF(Z37="","",$X38*Settings!$D$5-Z$6*Settings!$D$5))</f>
        <v/>
      </c>
      <c r="AA38" s="148" t="str">
        <f>IF(Z38="","",IF(AA37="","",$X38*Settings!$D$5-AA$6*Settings!$D$5))</f>
        <v/>
      </c>
      <c r="AB38" s="148" t="str">
        <f>IF(AA38="","",IF(AB37="","",$X38*Settings!$D$5-AB$6*Settings!$D$5))</f>
        <v/>
      </c>
      <c r="AC38" s="148" t="str">
        <f>IF(AB38="","",IF(AC37="","",$X38*Settings!$D$5-AC$6*Settings!$D$5))</f>
        <v/>
      </c>
      <c r="AD38" s="148" t="str">
        <f>IF(AC38="","",IF(AD37="","",$X38*Settings!$D$5-AD$6*Settings!$D$5))</f>
        <v/>
      </c>
      <c r="AE38" s="148" t="str">
        <f>IF(AD38="","",IF(AE37="","",$X38*Settings!$D$5-AE$6*Settings!$D$5))</f>
        <v/>
      </c>
      <c r="AF38" s="148" t="str">
        <f>IF(AE38="","",IF(AF37="","",$X38*Settings!$D$5-AF$6*Settings!$D$5))</f>
        <v/>
      </c>
      <c r="AG38" s="148" t="str">
        <f>IF(AF38="","",IF(AG37="","",$X38*Settings!$D$5-AG$6*Settings!$D$5))</f>
        <v/>
      </c>
      <c r="AH38" s="148" t="str">
        <f>IF(AG38="","",IF(AH37="","",$X38*Settings!$D$5-AH$6*Settings!$D$5))</f>
        <v/>
      </c>
      <c r="AI38" s="148" t="str">
        <f>IF(AH38="","",IF(AI37="","",$X38*Settings!$D$5-AI$6*Settings!$D$5))</f>
        <v/>
      </c>
      <c r="AJ38" s="148" t="str">
        <f>IF(AI38="","",IF(AJ37="","",$X38*Settings!$D$5-AJ$6*Settings!$D$5))</f>
        <v/>
      </c>
      <c r="AK38" s="148" t="str">
        <f>IF(AJ38="","",IF(AK37="","",$X38*Settings!$D$5-AK$6*Settings!$D$5))</f>
        <v/>
      </c>
      <c r="AL38" s="148" t="str">
        <f>IF(AK38="","",IF(AL37="","",$X38*Settings!$D$5-AL$6*Settings!$D$5))</f>
        <v/>
      </c>
      <c r="AM38" s="148" t="str">
        <f>IF(AL38="","",IF(AM37="","",$X38*Settings!$D$5-AM$6*Settings!$D$5))</f>
        <v/>
      </c>
      <c r="AN38" s="148" t="str">
        <f>IF(AM38="","",IF(AN37="","",$X38*Settings!$D$5-AN$6*Settings!$D$5))</f>
        <v/>
      </c>
      <c r="AO38" s="148" t="str">
        <f>IF(AN38="","",IF(AO37="","",$X38*Settings!$D$5-AO$6*Settings!$D$5))</f>
        <v/>
      </c>
      <c r="AP38" s="148" t="str">
        <f>IF(AO38="","",IF(AP37="","",$X38*Settings!$D$5-AP$6*Settings!$D$5))</f>
        <v/>
      </c>
      <c r="AQ38" s="148" t="str">
        <f>IF(AP38="","",IF(AQ37="","",$X38*Settings!$D$5-AQ$6*Settings!$D$5))</f>
        <v/>
      </c>
      <c r="AR38" s="148" t="str">
        <f>IF(AQ38="","",IF(AR37="","",$X38*Settings!$D$5-AR$6*Settings!$D$5))</f>
        <v/>
      </c>
      <c r="AS38" s="148" t="str">
        <f>IF(AR38="","",IF(AS37="","",$X38*Settings!$D$5-AS$6*Settings!$D$5))</f>
        <v/>
      </c>
      <c r="AT38" s="148" t="str">
        <f>IF(AS38="","",IF(AT37="","",$X38*Settings!$D$5-AT$6*Settings!$D$5))</f>
        <v/>
      </c>
      <c r="AU38" s="148" t="str">
        <f>IF(AT38="","",IF(AU37="","",$X38*Settings!$D$5-AU$6*Settings!$D$5))</f>
        <v/>
      </c>
      <c r="AV38" s="148" t="str">
        <f>IF(AU38="","",IF(AV37="","",$X38*Settings!$D$5-AV$6*Settings!$D$5))</f>
        <v/>
      </c>
      <c r="AW38" s="148" t="str">
        <f>IF(AV38="","",IF(AW37="","",$X38*Settings!$D$5-AW$6*Settings!$D$5))</f>
        <v/>
      </c>
      <c r="AX38" s="148" t="str">
        <f>IF(AW38="","",IF(AX37="","",$X38*Settings!$D$5-AX$6*Settings!$D$5))</f>
        <v/>
      </c>
      <c r="AY38" s="148" t="str">
        <f>IF(AX38="","",IF(AY37="","",$X38*Settings!$D$5-AY$6*Settings!$D$5))</f>
        <v/>
      </c>
      <c r="AZ38" s="148" t="str">
        <f>IF(AY38="","",IF(AZ37="","",$X38*Settings!$D$5-AZ$6*Settings!$D$5))</f>
        <v/>
      </c>
      <c r="BA38" s="148" t="str">
        <f>IF(AZ38="","",IF(BA37="","",$X38*Settings!$D$5-BA$6*Settings!$D$5))</f>
        <v/>
      </c>
      <c r="BB38" s="148" t="str">
        <f>IF(BA38="","",IF(BB37="","",$X38*Settings!$D$5-BB$6*Settings!$D$5))</f>
        <v/>
      </c>
      <c r="BC38" s="148" t="str">
        <f>IF(BB38="","",IF(BC37="","",$X38*Settings!$D$5-BC$6*Settings!$D$5))</f>
        <v/>
      </c>
      <c r="BD38" s="148" t="str">
        <f>IF(BC38="","",IF(BD37="","",$X38*Settings!$D$5-BD$6*Settings!$D$5))</f>
        <v/>
      </c>
      <c r="BE38" s="148" t="str">
        <f>IF(BD38="","",IF(BE37="","",$X38*Settings!$D$5-BE$6*Settings!$D$5))</f>
        <v/>
      </c>
      <c r="BF38" s="148" t="str">
        <f>IF(BE38="","",IF(BF37="","",$X38*Settings!$D$5-BF$6*Settings!$D$5))</f>
        <v/>
      </c>
      <c r="BG38" s="148" t="str">
        <f>IF(BF38="","",IF(BG37="","",$X38*Settings!$D$5-BG$6*Settings!$D$5))</f>
        <v/>
      </c>
      <c r="BH38" s="148" t="str">
        <f>IF(BG38="","",IF(BH37="","",$X38*Settings!$D$5-BH$6*Settings!$D$5))</f>
        <v/>
      </c>
      <c r="BI38" s="148" t="str">
        <f>IF(BH38="","",IF(BI37="","",$X38*Settings!$D$5-BI$6*Settings!$D$5))</f>
        <v/>
      </c>
      <c r="BJ38" s="148" t="str">
        <f>IF(BI38="","",IF(BJ37="","",$X38*Settings!$D$5-BJ$6*Settings!$D$5))</f>
        <v/>
      </c>
      <c r="BK38" s="148" t="str">
        <f>IF(BJ38="","",IF(BK37="","",$X38*Settings!$D$5-BK$6*Settings!$D$5))</f>
        <v/>
      </c>
      <c r="BL38" s="148" t="str">
        <f>IF(BK38="","",IF(BL37="","",$X38*Settings!$D$5-BL$6*Settings!$D$5))</f>
        <v/>
      </c>
      <c r="BM38" s="148" t="str">
        <f>IF(BL38="","",IF(BM37="","",$X38*Settings!$D$5-BM$6*Settings!$D$5))</f>
        <v/>
      </c>
      <c r="BN38" s="148" t="str">
        <f>IF(BM38="","",IF(BN37="","",$X38*Settings!$D$5-BN$6*Settings!$D$5))</f>
        <v/>
      </c>
      <c r="BO38" s="148" t="str">
        <f>IF(BN38="","",IF(BO37="","",$X38*Settings!$D$5-BO$6*Settings!$D$5))</f>
        <v/>
      </c>
      <c r="BP38" s="148" t="str">
        <f>IF(BO38="","",IF(BP37="","",$X38*Settings!$D$5-BP$6*Settings!$D$5))</f>
        <v/>
      </c>
      <c r="BQ38" s="148" t="str">
        <f>IF(BP38="","",IF(BQ37="","",$X38*Settings!$D$5-BQ$6*Settings!$D$5))</f>
        <v/>
      </c>
      <c r="BR38" s="148" t="str">
        <f>IF(BQ38="","",IF(BR37="","",$X38*Settings!$D$5-BR$6*Settings!$D$5))</f>
        <v/>
      </c>
      <c r="BS38" s="148" t="str">
        <f>IF(BR38="","",IF(BS37="","",$X38*Settings!$D$5-BS$6*Settings!$D$5))</f>
        <v/>
      </c>
      <c r="BT38" s="148" t="str">
        <f>IF(BS38="","",IF(BT37="","",$X38*Settings!$D$5-BT$6*Settings!$D$5))</f>
        <v/>
      </c>
      <c r="BU38" s="148" t="str">
        <f>IF(BT38="","",IF(BU37="","",$X38*Settings!$D$5-BU$6*Settings!$D$5))</f>
        <v/>
      </c>
      <c r="BV38" s="148" t="str">
        <f>IF(BU38="","",IF(BV37="","",$X38*Settings!$D$5-BV$6*Settings!$D$5))</f>
        <v/>
      </c>
      <c r="BX38" s="144">
        <v>32</v>
      </c>
      <c r="BY38" s="145">
        <v>0.11543786240209643</v>
      </c>
      <c r="CA38" s="148" t="str">
        <f t="shared" si="54"/>
        <v/>
      </c>
      <c r="CB38" s="149" t="str">
        <f t="shared" si="1"/>
        <v/>
      </c>
      <c r="CC38" s="149" t="str">
        <f t="shared" si="2"/>
        <v/>
      </c>
      <c r="CD38" s="149" t="str">
        <f t="shared" si="3"/>
        <v/>
      </c>
      <c r="CE38" s="149" t="str">
        <f t="shared" si="4"/>
        <v/>
      </c>
      <c r="CF38" s="149" t="str">
        <f t="shared" si="5"/>
        <v/>
      </c>
      <c r="CG38" s="149" t="str">
        <f t="shared" si="6"/>
        <v/>
      </c>
      <c r="CH38" s="149" t="str">
        <f t="shared" si="7"/>
        <v/>
      </c>
      <c r="CI38" s="149" t="str">
        <f t="shared" si="8"/>
        <v/>
      </c>
      <c r="CJ38" s="149" t="str">
        <f t="shared" si="9"/>
        <v/>
      </c>
      <c r="CK38" s="149" t="str">
        <f t="shared" si="10"/>
        <v/>
      </c>
      <c r="CL38" s="149" t="str">
        <f t="shared" si="11"/>
        <v/>
      </c>
      <c r="CM38" s="149" t="str">
        <f t="shared" si="12"/>
        <v/>
      </c>
      <c r="CN38" s="149" t="str">
        <f t="shared" si="13"/>
        <v/>
      </c>
      <c r="CO38" s="149" t="str">
        <f t="shared" si="14"/>
        <v/>
      </c>
      <c r="CP38" s="149" t="str">
        <f t="shared" si="15"/>
        <v/>
      </c>
      <c r="CQ38" s="149" t="str">
        <f t="shared" si="16"/>
        <v/>
      </c>
      <c r="CR38" s="149" t="str">
        <f t="shared" si="17"/>
        <v/>
      </c>
      <c r="CS38" s="149" t="str">
        <f t="shared" si="18"/>
        <v/>
      </c>
      <c r="CT38" s="149" t="str">
        <f t="shared" si="19"/>
        <v/>
      </c>
      <c r="CU38" s="149" t="str">
        <f t="shared" si="20"/>
        <v/>
      </c>
      <c r="CV38" s="149" t="str">
        <f t="shared" si="21"/>
        <v/>
      </c>
      <c r="CW38" s="149" t="str">
        <f t="shared" si="22"/>
        <v/>
      </c>
      <c r="CX38" s="149" t="str">
        <f t="shared" si="23"/>
        <v/>
      </c>
      <c r="CY38" s="149" t="str">
        <f t="shared" si="24"/>
        <v/>
      </c>
      <c r="CZ38" s="149" t="str">
        <f t="shared" si="25"/>
        <v/>
      </c>
      <c r="DA38" s="149" t="str">
        <f t="shared" si="26"/>
        <v/>
      </c>
      <c r="DB38" s="149" t="str">
        <f t="shared" si="27"/>
        <v/>
      </c>
      <c r="DC38" s="149" t="str">
        <f t="shared" si="28"/>
        <v/>
      </c>
      <c r="DD38" s="149" t="str">
        <f t="shared" si="29"/>
        <v/>
      </c>
      <c r="DE38" s="149" t="str">
        <f t="shared" si="30"/>
        <v/>
      </c>
      <c r="DF38" s="149" t="str">
        <f t="shared" si="31"/>
        <v/>
      </c>
      <c r="DG38" s="149" t="str">
        <f t="shared" si="32"/>
        <v/>
      </c>
      <c r="DH38" s="149" t="str">
        <f t="shared" si="33"/>
        <v/>
      </c>
      <c r="DI38" s="149" t="str">
        <f t="shared" si="34"/>
        <v/>
      </c>
      <c r="DJ38" s="149" t="str">
        <f t="shared" si="35"/>
        <v/>
      </c>
      <c r="DK38" s="149" t="str">
        <f t="shared" si="36"/>
        <v/>
      </c>
      <c r="DL38" s="149" t="str">
        <f t="shared" si="37"/>
        <v/>
      </c>
      <c r="DM38" s="149" t="str">
        <f t="shared" si="38"/>
        <v/>
      </c>
      <c r="DN38" s="149" t="str">
        <f t="shared" si="39"/>
        <v/>
      </c>
      <c r="DO38" s="149" t="str">
        <f t="shared" si="40"/>
        <v/>
      </c>
      <c r="DP38" s="149" t="str">
        <f t="shared" si="41"/>
        <v/>
      </c>
      <c r="DQ38" s="149" t="str">
        <f t="shared" si="42"/>
        <v/>
      </c>
      <c r="DR38" s="149" t="str">
        <f t="shared" si="43"/>
        <v/>
      </c>
      <c r="DS38" s="149" t="str">
        <f t="shared" si="44"/>
        <v/>
      </c>
      <c r="DT38" s="149" t="str">
        <f t="shared" si="45"/>
        <v/>
      </c>
      <c r="DU38" s="149" t="str">
        <f t="shared" si="46"/>
        <v/>
      </c>
      <c r="DV38" s="149" t="str">
        <f t="shared" si="47"/>
        <v/>
      </c>
      <c r="DW38" s="149" t="str">
        <f t="shared" si="48"/>
        <v/>
      </c>
      <c r="DX38" s="149" t="str">
        <f t="shared" si="49"/>
        <v/>
      </c>
      <c r="DY38" s="149" t="str">
        <f t="shared" si="50"/>
        <v/>
      </c>
    </row>
    <row r="39" spans="2:129" x14ac:dyDescent="0.25">
      <c r="B39" s="153" t="str">
        <f>IF(Calculation!A45=0,"",Calculation!A45+ROW(B39)/10000)</f>
        <v/>
      </c>
      <c r="C39" s="92" t="str">
        <f>IF($B39="","",SMALL($B$7:$B$56,ROWS($B$7:B39)))</f>
        <v/>
      </c>
      <c r="D39" s="15" t="str">
        <f>IF(C39&lt;&gt;"",IF(E39&gt;Settings!$D$8,"D",IF(E39&gt;Settings!$D$9,"Q","G"))," ")</f>
        <v xml:space="preserve"> </v>
      </c>
      <c r="E39" s="12" t="str">
        <f t="shared" si="51"/>
        <v xml:space="preserve"> </v>
      </c>
      <c r="F39" s="102" t="str">
        <f>IF(Calculation!A45=0,"",Calculation!K45)</f>
        <v/>
      </c>
      <c r="H39" s="92" t="str">
        <f t="shared" si="52"/>
        <v/>
      </c>
      <c r="I39" s="15" t="str">
        <f>IF(H39&lt;&gt;"",IF(J39&gt;Settings!$D$8,"D",IF(J39&gt;Settings!$D$9,"Q","G"))," ")</f>
        <v xml:space="preserve"> </v>
      </c>
      <c r="J39" s="91">
        <f>SUM(DH7:DH56)</f>
        <v>0</v>
      </c>
      <c r="X39" s="148" t="str">
        <f t="shared" si="53"/>
        <v/>
      </c>
      <c r="Y39" s="148" t="str">
        <f>IF(X39="","",IF(Y38="","",$X39*Settings!$D$5-Y$6*Settings!$D$5))</f>
        <v/>
      </c>
      <c r="Z39" s="148" t="str">
        <f>IF(Y39="","",IF(Z38="","",$X39*Settings!$D$5-Z$6*Settings!$D$5))</f>
        <v/>
      </c>
      <c r="AA39" s="148" t="str">
        <f>IF(Z39="","",IF(AA38="","",$X39*Settings!$D$5-AA$6*Settings!$D$5))</f>
        <v/>
      </c>
      <c r="AB39" s="148" t="str">
        <f>IF(AA39="","",IF(AB38="","",$X39*Settings!$D$5-AB$6*Settings!$D$5))</f>
        <v/>
      </c>
      <c r="AC39" s="148" t="str">
        <f>IF(AB39="","",IF(AC38="","",$X39*Settings!$D$5-AC$6*Settings!$D$5))</f>
        <v/>
      </c>
      <c r="AD39" s="148" t="str">
        <f>IF(AC39="","",IF(AD38="","",$X39*Settings!$D$5-AD$6*Settings!$D$5))</f>
        <v/>
      </c>
      <c r="AE39" s="148" t="str">
        <f>IF(AD39="","",IF(AE38="","",$X39*Settings!$D$5-AE$6*Settings!$D$5))</f>
        <v/>
      </c>
      <c r="AF39" s="148" t="str">
        <f>IF(AE39="","",IF(AF38="","",$X39*Settings!$D$5-AF$6*Settings!$D$5))</f>
        <v/>
      </c>
      <c r="AG39" s="148" t="str">
        <f>IF(AF39="","",IF(AG38="","",$X39*Settings!$D$5-AG$6*Settings!$D$5))</f>
        <v/>
      </c>
      <c r="AH39" s="148" t="str">
        <f>IF(AG39="","",IF(AH38="","",$X39*Settings!$D$5-AH$6*Settings!$D$5))</f>
        <v/>
      </c>
      <c r="AI39" s="148" t="str">
        <f>IF(AH39="","",IF(AI38="","",$X39*Settings!$D$5-AI$6*Settings!$D$5))</f>
        <v/>
      </c>
      <c r="AJ39" s="148" t="str">
        <f>IF(AI39="","",IF(AJ38="","",$X39*Settings!$D$5-AJ$6*Settings!$D$5))</f>
        <v/>
      </c>
      <c r="AK39" s="148" t="str">
        <f>IF(AJ39="","",IF(AK38="","",$X39*Settings!$D$5-AK$6*Settings!$D$5))</f>
        <v/>
      </c>
      <c r="AL39" s="148" t="str">
        <f>IF(AK39="","",IF(AL38="","",$X39*Settings!$D$5-AL$6*Settings!$D$5))</f>
        <v/>
      </c>
      <c r="AM39" s="148" t="str">
        <f>IF(AL39="","",IF(AM38="","",$X39*Settings!$D$5-AM$6*Settings!$D$5))</f>
        <v/>
      </c>
      <c r="AN39" s="148" t="str">
        <f>IF(AM39="","",IF(AN38="","",$X39*Settings!$D$5-AN$6*Settings!$D$5))</f>
        <v/>
      </c>
      <c r="AO39" s="148" t="str">
        <f>IF(AN39="","",IF(AO38="","",$X39*Settings!$D$5-AO$6*Settings!$D$5))</f>
        <v/>
      </c>
      <c r="AP39" s="148" t="str">
        <f>IF(AO39="","",IF(AP38="","",$X39*Settings!$D$5-AP$6*Settings!$D$5))</f>
        <v/>
      </c>
      <c r="AQ39" s="148" t="str">
        <f>IF(AP39="","",IF(AQ38="","",$X39*Settings!$D$5-AQ$6*Settings!$D$5))</f>
        <v/>
      </c>
      <c r="AR39" s="148" t="str">
        <f>IF(AQ39="","",IF(AR38="","",$X39*Settings!$D$5-AR$6*Settings!$D$5))</f>
        <v/>
      </c>
      <c r="AS39" s="148" t="str">
        <f>IF(AR39="","",IF(AS38="","",$X39*Settings!$D$5-AS$6*Settings!$D$5))</f>
        <v/>
      </c>
      <c r="AT39" s="148" t="str">
        <f>IF(AS39="","",IF(AT38="","",$X39*Settings!$D$5-AT$6*Settings!$D$5))</f>
        <v/>
      </c>
      <c r="AU39" s="148" t="str">
        <f>IF(AT39="","",IF(AU38="","",$X39*Settings!$D$5-AU$6*Settings!$D$5))</f>
        <v/>
      </c>
      <c r="AV39" s="148" t="str">
        <f>IF(AU39="","",IF(AV38="","",$X39*Settings!$D$5-AV$6*Settings!$D$5))</f>
        <v/>
      </c>
      <c r="AW39" s="148" t="str">
        <f>IF(AV39="","",IF(AW38="","",$X39*Settings!$D$5-AW$6*Settings!$D$5))</f>
        <v/>
      </c>
      <c r="AX39" s="148" t="str">
        <f>IF(AW39="","",IF(AX38="","",$X39*Settings!$D$5-AX$6*Settings!$D$5))</f>
        <v/>
      </c>
      <c r="AY39" s="148" t="str">
        <f>IF(AX39="","",IF(AY38="","",$X39*Settings!$D$5-AY$6*Settings!$D$5))</f>
        <v/>
      </c>
      <c r="AZ39" s="148" t="str">
        <f>IF(AY39="","",IF(AZ38="","",$X39*Settings!$D$5-AZ$6*Settings!$D$5))</f>
        <v/>
      </c>
      <c r="BA39" s="148" t="str">
        <f>IF(AZ39="","",IF(BA38="","",$X39*Settings!$D$5-BA$6*Settings!$D$5))</f>
        <v/>
      </c>
      <c r="BB39" s="148" t="str">
        <f>IF(BA39="","",IF(BB38="","",$X39*Settings!$D$5-BB$6*Settings!$D$5))</f>
        <v/>
      </c>
      <c r="BC39" s="148" t="str">
        <f>IF(BB39="","",IF(BC38="","",$X39*Settings!$D$5-BC$6*Settings!$D$5))</f>
        <v/>
      </c>
      <c r="BD39" s="148" t="str">
        <f>IF(BC39="","",IF(BD38="","",$X39*Settings!$D$5-BD$6*Settings!$D$5))</f>
        <v/>
      </c>
      <c r="BE39" s="148" t="str">
        <f>IF(BD39="","",IF(BE38="","",$X39*Settings!$D$5-BE$6*Settings!$D$5))</f>
        <v/>
      </c>
      <c r="BF39" s="148" t="str">
        <f>IF(BE39="","",IF(BF38="","",$X39*Settings!$D$5-BF$6*Settings!$D$5))</f>
        <v/>
      </c>
      <c r="BG39" s="148" t="str">
        <f>IF(BF39="","",IF(BG38="","",$X39*Settings!$D$5-BG$6*Settings!$D$5))</f>
        <v/>
      </c>
      <c r="BH39" s="148" t="str">
        <f>IF(BG39="","",IF(BH38="","",$X39*Settings!$D$5-BH$6*Settings!$D$5))</f>
        <v/>
      </c>
      <c r="BI39" s="148" t="str">
        <f>IF(BH39="","",IF(BI38="","",$X39*Settings!$D$5-BI$6*Settings!$D$5))</f>
        <v/>
      </c>
      <c r="BJ39" s="148" t="str">
        <f>IF(BI39="","",IF(BJ38="","",$X39*Settings!$D$5-BJ$6*Settings!$D$5))</f>
        <v/>
      </c>
      <c r="BK39" s="148" t="str">
        <f>IF(BJ39="","",IF(BK38="","",$X39*Settings!$D$5-BK$6*Settings!$D$5))</f>
        <v/>
      </c>
      <c r="BL39" s="148" t="str">
        <f>IF(BK39="","",IF(BL38="","",$X39*Settings!$D$5-BL$6*Settings!$D$5))</f>
        <v/>
      </c>
      <c r="BM39" s="148" t="str">
        <f>IF(BL39="","",IF(BM38="","",$X39*Settings!$D$5-BM$6*Settings!$D$5))</f>
        <v/>
      </c>
      <c r="BN39" s="148" t="str">
        <f>IF(BM39="","",IF(BN38="","",$X39*Settings!$D$5-BN$6*Settings!$D$5))</f>
        <v/>
      </c>
      <c r="BO39" s="148" t="str">
        <f>IF(BN39="","",IF(BO38="","",$X39*Settings!$D$5-BO$6*Settings!$D$5))</f>
        <v/>
      </c>
      <c r="BP39" s="148" t="str">
        <f>IF(BO39="","",IF(BP38="","",$X39*Settings!$D$5-BP$6*Settings!$D$5))</f>
        <v/>
      </c>
      <c r="BQ39" s="148" t="str">
        <f>IF(BP39="","",IF(BQ38="","",$X39*Settings!$D$5-BQ$6*Settings!$D$5))</f>
        <v/>
      </c>
      <c r="BR39" s="148" t="str">
        <f>IF(BQ39="","",IF(BR38="","",$X39*Settings!$D$5-BR$6*Settings!$D$5))</f>
        <v/>
      </c>
      <c r="BS39" s="148" t="str">
        <f>IF(BR39="","",IF(BS38="","",$X39*Settings!$D$5-BS$6*Settings!$D$5))</f>
        <v/>
      </c>
      <c r="BT39" s="148" t="str">
        <f>IF(BS39="","",IF(BT38="","",$X39*Settings!$D$5-BT$6*Settings!$D$5))</f>
        <v/>
      </c>
      <c r="BU39" s="148" t="str">
        <f>IF(BT39="","",IF(BU38="","",$X39*Settings!$D$5-BU$6*Settings!$D$5))</f>
        <v/>
      </c>
      <c r="BV39" s="148" t="str">
        <f>IF(BU39="","",IF(BV38="","",$X39*Settings!$D$5-BV$6*Settings!$D$5))</f>
        <v/>
      </c>
      <c r="BX39" s="144">
        <v>33</v>
      </c>
      <c r="BY39" s="145">
        <v>0.10253501112433115</v>
      </c>
      <c r="CA39" s="148" t="str">
        <f t="shared" si="54"/>
        <v/>
      </c>
      <c r="CB39" s="149" t="str">
        <f t="shared" ref="CB39:CB56" si="55">IFERROR(IF(ABS(Y39)&gt;=66,0,IF(ROUND(ABS(Y39),0)=0,1,INDEX($BY$7:$BY$78,ROUND(ABS(Y39),0)))*$E39),"")</f>
        <v/>
      </c>
      <c r="CC39" s="149" t="str">
        <f t="shared" ref="CC39:CC56" si="56">IFERROR(IF(ABS(Z39)&gt;=66,0,IF(ROUND(ABS(Z39),0)=0,1,INDEX($BY$7:$BY$78,ROUND(ABS(Z39),0)))*$E39),"")</f>
        <v/>
      </c>
      <c r="CD39" s="149" t="str">
        <f t="shared" ref="CD39:CD56" si="57">IFERROR(IF(ABS(AA39)&gt;=66,0,IF(ROUND(ABS(AA39),0)=0,1,INDEX($BY$7:$BY$78,ROUND(ABS(AA39),0)))*$E39),"")</f>
        <v/>
      </c>
      <c r="CE39" s="149" t="str">
        <f t="shared" ref="CE39:CE56" si="58">IFERROR(IF(ABS(AB39)&gt;=66,0,IF(ROUND(ABS(AB39),0)=0,1,INDEX($BY$7:$BY$78,ROUND(ABS(AB39),0)))*$E39),"")</f>
        <v/>
      </c>
      <c r="CF39" s="149" t="str">
        <f t="shared" ref="CF39:CF56" si="59">IFERROR(IF(ABS(AC39)&gt;=66,0,IF(ROUND(ABS(AC39),0)=0,1,INDEX($BY$7:$BY$78,ROUND(ABS(AC39),0)))*$E39),"")</f>
        <v/>
      </c>
      <c r="CG39" s="149" t="str">
        <f t="shared" ref="CG39:CG56" si="60">IFERROR(IF(ABS(AD39)&gt;=66,0,IF(ROUND(ABS(AD39),0)=0,1,INDEX($BY$7:$BY$78,ROUND(ABS(AD39),0)))*$E39),"")</f>
        <v/>
      </c>
      <c r="CH39" s="149" t="str">
        <f t="shared" ref="CH39:CH56" si="61">IFERROR(IF(ABS(AE39)&gt;=66,0,IF(ROUND(ABS(AE39),0)=0,1,INDEX($BY$7:$BY$78,ROUND(ABS(AE39),0)))*$E39),"")</f>
        <v/>
      </c>
      <c r="CI39" s="149" t="str">
        <f t="shared" ref="CI39:CI56" si="62">IFERROR(IF(ABS(AF39)&gt;=66,0,IF(ROUND(ABS(AF39),0)=0,1,INDEX($BY$7:$BY$78,ROUND(ABS(AF39),0)))*$E39),"")</f>
        <v/>
      </c>
      <c r="CJ39" s="149" t="str">
        <f t="shared" ref="CJ39:CJ56" si="63">IFERROR(IF(ABS(AG39)&gt;=66,0,IF(ROUND(ABS(AG39),0)=0,1,INDEX($BY$7:$BY$78,ROUND(ABS(AG39),0)))*$E39),"")</f>
        <v/>
      </c>
      <c r="CK39" s="149" t="str">
        <f t="shared" ref="CK39:CK56" si="64">IFERROR(IF(ABS(AH39)&gt;=66,0,IF(ROUND(ABS(AH39),0)=0,1,INDEX($BY$7:$BY$78,ROUND(ABS(AH39),0)))*$E39),"")</f>
        <v/>
      </c>
      <c r="CL39" s="149" t="str">
        <f t="shared" ref="CL39:CL56" si="65">IFERROR(IF(ABS(AI39)&gt;=66,0,IF(ROUND(ABS(AI39),0)=0,1,INDEX($BY$7:$BY$78,ROUND(ABS(AI39),0)))*$E39),"")</f>
        <v/>
      </c>
      <c r="CM39" s="149" t="str">
        <f t="shared" ref="CM39:CM56" si="66">IFERROR(IF(ABS(AJ39)&gt;=66,0,IF(ROUND(ABS(AJ39),0)=0,1,INDEX($BY$7:$BY$78,ROUND(ABS(AJ39),0)))*$E39),"")</f>
        <v/>
      </c>
      <c r="CN39" s="149" t="str">
        <f t="shared" ref="CN39:CN56" si="67">IFERROR(IF(ABS(AK39)&gt;=66,0,IF(ROUND(ABS(AK39),0)=0,1,INDEX($BY$7:$BY$78,ROUND(ABS(AK39),0)))*$E39),"")</f>
        <v/>
      </c>
      <c r="CO39" s="149" t="str">
        <f t="shared" ref="CO39:CO56" si="68">IFERROR(IF(ABS(AL39)&gt;=66,0,IF(ROUND(ABS(AL39),0)=0,1,INDEX($BY$7:$BY$78,ROUND(ABS(AL39),0)))*$E39),"")</f>
        <v/>
      </c>
      <c r="CP39" s="149" t="str">
        <f t="shared" ref="CP39:CP56" si="69">IFERROR(IF(ABS(AM39)&gt;=66,0,IF(ROUND(ABS(AM39),0)=0,1,INDEX($BY$7:$BY$78,ROUND(ABS(AM39),0)))*$E39),"")</f>
        <v/>
      </c>
      <c r="CQ39" s="149" t="str">
        <f t="shared" ref="CQ39:CQ56" si="70">IFERROR(IF(ABS(AN39)&gt;=66,0,IF(ROUND(ABS(AN39),0)=0,1,INDEX($BY$7:$BY$78,ROUND(ABS(AN39),0)))*$E39),"")</f>
        <v/>
      </c>
      <c r="CR39" s="149" t="str">
        <f t="shared" ref="CR39:CR56" si="71">IFERROR(IF(ABS(AO39)&gt;=66,0,IF(ROUND(ABS(AO39),0)=0,1,INDEX($BY$7:$BY$78,ROUND(ABS(AO39),0)))*$E39),"")</f>
        <v/>
      </c>
      <c r="CS39" s="149" t="str">
        <f t="shared" ref="CS39:CS56" si="72">IFERROR(IF(ABS(AP39)&gt;=66,0,IF(ROUND(ABS(AP39),0)=0,1,INDEX($BY$7:$BY$78,ROUND(ABS(AP39),0)))*$E39),"")</f>
        <v/>
      </c>
      <c r="CT39" s="149" t="str">
        <f t="shared" ref="CT39:CT56" si="73">IFERROR(IF(ABS(AQ39)&gt;=66,0,IF(ROUND(ABS(AQ39),0)=0,1,INDEX($BY$7:$BY$78,ROUND(ABS(AQ39),0)))*$E39),"")</f>
        <v/>
      </c>
      <c r="CU39" s="149" t="str">
        <f t="shared" ref="CU39:CU56" si="74">IFERROR(IF(ABS(AR39)&gt;=66,0,IF(ROUND(ABS(AR39),0)=0,1,INDEX($BY$7:$BY$78,ROUND(ABS(AR39),0)))*$E39),"")</f>
        <v/>
      </c>
      <c r="CV39" s="149" t="str">
        <f t="shared" ref="CV39:CV56" si="75">IFERROR(IF(ABS(AS39)&gt;=66,0,IF(ROUND(ABS(AS39),0)=0,1,INDEX($BY$7:$BY$78,ROUND(ABS(AS39),0)))*$E39),"")</f>
        <v/>
      </c>
      <c r="CW39" s="149" t="str">
        <f t="shared" ref="CW39:CW56" si="76">IFERROR(IF(ABS(AT39)&gt;=66,0,IF(ROUND(ABS(AT39),0)=0,1,INDEX($BY$7:$BY$78,ROUND(ABS(AT39),0)))*$E39),"")</f>
        <v/>
      </c>
      <c r="CX39" s="149" t="str">
        <f t="shared" ref="CX39:CX56" si="77">IFERROR(IF(ABS(AU39)&gt;=66,0,IF(ROUND(ABS(AU39),0)=0,1,INDEX($BY$7:$BY$78,ROUND(ABS(AU39),0)))*$E39),"")</f>
        <v/>
      </c>
      <c r="CY39" s="149" t="str">
        <f t="shared" ref="CY39:CY56" si="78">IFERROR(IF(ABS(AV39)&gt;=66,0,IF(ROUND(ABS(AV39),0)=0,1,INDEX($BY$7:$BY$78,ROUND(ABS(AV39),0)))*$E39),"")</f>
        <v/>
      </c>
      <c r="CZ39" s="149" t="str">
        <f t="shared" ref="CZ39:CZ56" si="79">IFERROR(IF(ABS(AW39)&gt;=66,0,IF(ROUND(ABS(AW39),0)=0,1,INDEX($BY$7:$BY$78,ROUND(ABS(AW39),0)))*$E39),"")</f>
        <v/>
      </c>
      <c r="DA39" s="149" t="str">
        <f t="shared" ref="DA39:DA56" si="80">IFERROR(IF(ABS(AX39)&gt;=66,0,IF(ROUND(ABS(AX39),0)=0,1,INDEX($BY$7:$BY$78,ROUND(ABS(AX39),0)))*$E39),"")</f>
        <v/>
      </c>
      <c r="DB39" s="149" t="str">
        <f t="shared" ref="DB39:DB56" si="81">IFERROR(IF(ABS(AY39)&gt;=66,0,IF(ROUND(ABS(AY39),0)=0,1,INDEX($BY$7:$BY$78,ROUND(ABS(AY39),0)))*$E39),"")</f>
        <v/>
      </c>
      <c r="DC39" s="149" t="str">
        <f t="shared" ref="DC39:DC56" si="82">IFERROR(IF(ABS(AZ39)&gt;=66,0,IF(ROUND(ABS(AZ39),0)=0,1,INDEX($BY$7:$BY$78,ROUND(ABS(AZ39),0)))*$E39),"")</f>
        <v/>
      </c>
      <c r="DD39" s="149" t="str">
        <f t="shared" ref="DD39:DD56" si="83">IFERROR(IF(ABS(BA39)&gt;=66,0,IF(ROUND(ABS(BA39),0)=0,1,INDEX($BY$7:$BY$78,ROUND(ABS(BA39),0)))*$E39),"")</f>
        <v/>
      </c>
      <c r="DE39" s="149" t="str">
        <f t="shared" ref="DE39:DE56" si="84">IFERROR(IF(ABS(BB39)&gt;=66,0,IF(ROUND(ABS(BB39),0)=0,1,INDEX($BY$7:$BY$78,ROUND(ABS(BB39),0)))*$E39),"")</f>
        <v/>
      </c>
      <c r="DF39" s="149" t="str">
        <f t="shared" ref="DF39:DF56" si="85">IFERROR(IF(ABS(BC39)&gt;=66,0,IF(ROUND(ABS(BC39),0)=0,1,INDEX($BY$7:$BY$78,ROUND(ABS(BC39),0)))*$E39),"")</f>
        <v/>
      </c>
      <c r="DG39" s="149" t="str">
        <f t="shared" ref="DG39:DG56" si="86">IFERROR(IF(ABS(BD39)&gt;=66,0,IF(ROUND(ABS(BD39),0)=0,1,INDEX($BY$7:$BY$78,ROUND(ABS(BD39),0)))*$E39),"")</f>
        <v/>
      </c>
      <c r="DH39" s="149" t="str">
        <f t="shared" ref="DH39:DH56" si="87">IFERROR(IF(ABS(BE39)&gt;=66,0,IF(ROUND(ABS(BE39),0)=0,1,INDEX($BY$7:$BY$78,ROUND(ABS(BE39),0)))*$E39),"")</f>
        <v/>
      </c>
      <c r="DI39" s="149" t="str">
        <f t="shared" ref="DI39:DI56" si="88">IFERROR(IF(ABS(BF39)&gt;=66,0,IF(ROUND(ABS(BF39),0)=0,1,INDEX($BY$7:$BY$78,ROUND(ABS(BF39),0)))*$E39),"")</f>
        <v/>
      </c>
      <c r="DJ39" s="149" t="str">
        <f t="shared" ref="DJ39:DJ56" si="89">IFERROR(IF(ABS(BG39)&gt;=66,0,IF(ROUND(ABS(BG39),0)=0,1,INDEX($BY$7:$BY$78,ROUND(ABS(BG39),0)))*$E39),"")</f>
        <v/>
      </c>
      <c r="DK39" s="149" t="str">
        <f t="shared" ref="DK39:DK56" si="90">IFERROR(IF(ABS(BH39)&gt;=66,0,IF(ROUND(ABS(BH39),0)=0,1,INDEX($BY$7:$BY$78,ROUND(ABS(BH39),0)))*$E39),"")</f>
        <v/>
      </c>
      <c r="DL39" s="149" t="str">
        <f t="shared" ref="DL39:DL56" si="91">IFERROR(IF(ABS(BI39)&gt;=66,0,IF(ROUND(ABS(BI39),0)=0,1,INDEX($BY$7:$BY$78,ROUND(ABS(BI39),0)))*$E39),"")</f>
        <v/>
      </c>
      <c r="DM39" s="149" t="str">
        <f t="shared" ref="DM39:DM56" si="92">IFERROR(IF(ABS(BJ39)&gt;=66,0,IF(ROUND(ABS(BJ39),0)=0,1,INDEX($BY$7:$BY$78,ROUND(ABS(BJ39),0)))*$E39),"")</f>
        <v/>
      </c>
      <c r="DN39" s="149" t="str">
        <f t="shared" ref="DN39:DN56" si="93">IFERROR(IF(ABS(BK39)&gt;=66,0,IF(ROUND(ABS(BK39),0)=0,1,INDEX($BY$7:$BY$78,ROUND(ABS(BK39),0)))*$E39),"")</f>
        <v/>
      </c>
      <c r="DO39" s="149" t="str">
        <f t="shared" ref="DO39:DO56" si="94">IFERROR(IF(ABS(BL39)&gt;=66,0,IF(ROUND(ABS(BL39),0)=0,1,INDEX($BY$7:$BY$78,ROUND(ABS(BL39),0)))*$E39),"")</f>
        <v/>
      </c>
      <c r="DP39" s="149" t="str">
        <f t="shared" ref="DP39:DP56" si="95">IFERROR(IF(ABS(BM39)&gt;=66,0,IF(ROUND(ABS(BM39),0)=0,1,INDEX($BY$7:$BY$78,ROUND(ABS(BM39),0)))*$E39),"")</f>
        <v/>
      </c>
      <c r="DQ39" s="149" t="str">
        <f t="shared" ref="DQ39:DQ56" si="96">IFERROR(IF(ABS(BN39)&gt;=66,0,IF(ROUND(ABS(BN39),0)=0,1,INDEX($BY$7:$BY$78,ROUND(ABS(BN39),0)))*$E39),"")</f>
        <v/>
      </c>
      <c r="DR39" s="149" t="str">
        <f t="shared" ref="DR39:DR56" si="97">IFERROR(IF(ABS(BO39)&gt;=66,0,IF(ROUND(ABS(BO39),0)=0,1,INDEX($BY$7:$BY$78,ROUND(ABS(BO39),0)))*$E39),"")</f>
        <v/>
      </c>
      <c r="DS39" s="149" t="str">
        <f t="shared" ref="DS39:DS56" si="98">IFERROR(IF(ABS(BP39)&gt;=66,0,IF(ROUND(ABS(BP39),0)=0,1,INDEX($BY$7:$BY$78,ROUND(ABS(BP39),0)))*$E39),"")</f>
        <v/>
      </c>
      <c r="DT39" s="149" t="str">
        <f t="shared" ref="DT39:DT56" si="99">IFERROR(IF(ABS(BQ39)&gt;=66,0,IF(ROUND(ABS(BQ39),0)=0,1,INDEX($BY$7:$BY$78,ROUND(ABS(BQ39),0)))*$E39),"")</f>
        <v/>
      </c>
      <c r="DU39" s="149" t="str">
        <f t="shared" ref="DU39:DU56" si="100">IFERROR(IF(ABS(BR39)&gt;=66,0,IF(ROUND(ABS(BR39),0)=0,1,INDEX($BY$7:$BY$78,ROUND(ABS(BR39),0)))*$E39),"")</f>
        <v/>
      </c>
      <c r="DV39" s="149" t="str">
        <f t="shared" ref="DV39:DV56" si="101">IFERROR(IF(ABS(BS39)&gt;=66,0,IF(ROUND(ABS(BS39),0)=0,1,INDEX($BY$7:$BY$78,ROUND(ABS(BS39),0)))*$E39),"")</f>
        <v/>
      </c>
      <c r="DW39" s="149" t="str">
        <f t="shared" ref="DW39:DW56" si="102">IFERROR(IF(ABS(BT39)&gt;=66,0,IF(ROUND(ABS(BT39),0)=0,1,INDEX($BY$7:$BY$78,ROUND(ABS(BT39),0)))*$E39),"")</f>
        <v/>
      </c>
      <c r="DX39" s="149" t="str">
        <f t="shared" ref="DX39:DX56" si="103">IFERROR(IF(ABS(BU39)&gt;=66,0,IF(ROUND(ABS(BU39),0)=0,1,INDEX($BY$7:$BY$78,ROUND(ABS(BU39),0)))*$E39),"")</f>
        <v/>
      </c>
      <c r="DY39" s="149" t="str">
        <f t="shared" ref="DY39:DY56" si="104">IFERROR(IF(ABS(BV39)&gt;=66,0,IF(ROUND(ABS(BV39),0)=0,1,INDEX($BY$7:$BY$78,ROUND(ABS(BV39),0)))*$E39),"")</f>
        <v/>
      </c>
    </row>
    <row r="40" spans="2:129" x14ac:dyDescent="0.25">
      <c r="B40" s="153" t="str">
        <f>IF(Calculation!A46=0,"",Calculation!A46+ROW(B40)/10000)</f>
        <v/>
      </c>
      <c r="C40" s="92" t="str">
        <f>IF($B40="","",SMALL($B$7:$B$56,ROWS($B$7:B40)))</f>
        <v/>
      </c>
      <c r="D40" s="15" t="str">
        <f>IF(C40&lt;&gt;"",IF(E40&gt;Settings!$D$8,"D",IF(E40&gt;Settings!$D$9,"Q","G"))," ")</f>
        <v xml:space="preserve"> </v>
      </c>
      <c r="E40" s="12" t="str">
        <f t="shared" si="51"/>
        <v xml:space="preserve"> </v>
      </c>
      <c r="F40" s="102" t="str">
        <f>IF(Calculation!A46=0,"",Calculation!K46)</f>
        <v/>
      </c>
      <c r="H40" s="92" t="str">
        <f t="shared" si="52"/>
        <v/>
      </c>
      <c r="I40" s="15" t="str">
        <f>IF(H40&lt;&gt;"",IF(J40&gt;Settings!$D$8,"D",IF(J40&gt;Settings!$D$9,"Q","G"))," ")</f>
        <v xml:space="preserve"> </v>
      </c>
      <c r="J40" s="91">
        <f>SUM(DI7:DI56)</f>
        <v>0</v>
      </c>
      <c r="X40" s="148" t="str">
        <f t="shared" si="53"/>
        <v/>
      </c>
      <c r="Y40" s="148" t="str">
        <f>IF(X40="","",IF(Y39="","",$X40*Settings!$D$5-Y$6*Settings!$D$5))</f>
        <v/>
      </c>
      <c r="Z40" s="148" t="str">
        <f>IF(Y40="","",IF(Z39="","",$X40*Settings!$D$5-Z$6*Settings!$D$5))</f>
        <v/>
      </c>
      <c r="AA40" s="148" t="str">
        <f>IF(Z40="","",IF(AA39="","",$X40*Settings!$D$5-AA$6*Settings!$D$5))</f>
        <v/>
      </c>
      <c r="AB40" s="148" t="str">
        <f>IF(AA40="","",IF(AB39="","",$X40*Settings!$D$5-AB$6*Settings!$D$5))</f>
        <v/>
      </c>
      <c r="AC40" s="148" t="str">
        <f>IF(AB40="","",IF(AC39="","",$X40*Settings!$D$5-AC$6*Settings!$D$5))</f>
        <v/>
      </c>
      <c r="AD40" s="148" t="str">
        <f>IF(AC40="","",IF(AD39="","",$X40*Settings!$D$5-AD$6*Settings!$D$5))</f>
        <v/>
      </c>
      <c r="AE40" s="148" t="str">
        <f>IF(AD40="","",IF(AE39="","",$X40*Settings!$D$5-AE$6*Settings!$D$5))</f>
        <v/>
      </c>
      <c r="AF40" s="148" t="str">
        <f>IF(AE40="","",IF(AF39="","",$X40*Settings!$D$5-AF$6*Settings!$D$5))</f>
        <v/>
      </c>
      <c r="AG40" s="148" t="str">
        <f>IF(AF40="","",IF(AG39="","",$X40*Settings!$D$5-AG$6*Settings!$D$5))</f>
        <v/>
      </c>
      <c r="AH40" s="148" t="str">
        <f>IF(AG40="","",IF(AH39="","",$X40*Settings!$D$5-AH$6*Settings!$D$5))</f>
        <v/>
      </c>
      <c r="AI40" s="148" t="str">
        <f>IF(AH40="","",IF(AI39="","",$X40*Settings!$D$5-AI$6*Settings!$D$5))</f>
        <v/>
      </c>
      <c r="AJ40" s="148" t="str">
        <f>IF(AI40="","",IF(AJ39="","",$X40*Settings!$D$5-AJ$6*Settings!$D$5))</f>
        <v/>
      </c>
      <c r="AK40" s="148" t="str">
        <f>IF(AJ40="","",IF(AK39="","",$X40*Settings!$D$5-AK$6*Settings!$D$5))</f>
        <v/>
      </c>
      <c r="AL40" s="148" t="str">
        <f>IF(AK40="","",IF(AL39="","",$X40*Settings!$D$5-AL$6*Settings!$D$5))</f>
        <v/>
      </c>
      <c r="AM40" s="148" t="str">
        <f>IF(AL40="","",IF(AM39="","",$X40*Settings!$D$5-AM$6*Settings!$D$5))</f>
        <v/>
      </c>
      <c r="AN40" s="148" t="str">
        <f>IF(AM40="","",IF(AN39="","",$X40*Settings!$D$5-AN$6*Settings!$D$5))</f>
        <v/>
      </c>
      <c r="AO40" s="148" t="str">
        <f>IF(AN40="","",IF(AO39="","",$X40*Settings!$D$5-AO$6*Settings!$D$5))</f>
        <v/>
      </c>
      <c r="AP40" s="148" t="str">
        <f>IF(AO40="","",IF(AP39="","",$X40*Settings!$D$5-AP$6*Settings!$D$5))</f>
        <v/>
      </c>
      <c r="AQ40" s="148" t="str">
        <f>IF(AP40="","",IF(AQ39="","",$X40*Settings!$D$5-AQ$6*Settings!$D$5))</f>
        <v/>
      </c>
      <c r="AR40" s="148" t="str">
        <f>IF(AQ40="","",IF(AR39="","",$X40*Settings!$D$5-AR$6*Settings!$D$5))</f>
        <v/>
      </c>
      <c r="AS40" s="148" t="str">
        <f>IF(AR40="","",IF(AS39="","",$X40*Settings!$D$5-AS$6*Settings!$D$5))</f>
        <v/>
      </c>
      <c r="AT40" s="148" t="str">
        <f>IF(AS40="","",IF(AT39="","",$X40*Settings!$D$5-AT$6*Settings!$D$5))</f>
        <v/>
      </c>
      <c r="AU40" s="148" t="str">
        <f>IF(AT40="","",IF(AU39="","",$X40*Settings!$D$5-AU$6*Settings!$D$5))</f>
        <v/>
      </c>
      <c r="AV40" s="148" t="str">
        <f>IF(AU40="","",IF(AV39="","",$X40*Settings!$D$5-AV$6*Settings!$D$5))</f>
        <v/>
      </c>
      <c r="AW40" s="148" t="str">
        <f>IF(AV40="","",IF(AW39="","",$X40*Settings!$D$5-AW$6*Settings!$D$5))</f>
        <v/>
      </c>
      <c r="AX40" s="148" t="str">
        <f>IF(AW40="","",IF(AX39="","",$X40*Settings!$D$5-AX$6*Settings!$D$5))</f>
        <v/>
      </c>
      <c r="AY40" s="148" t="str">
        <f>IF(AX40="","",IF(AY39="","",$X40*Settings!$D$5-AY$6*Settings!$D$5))</f>
        <v/>
      </c>
      <c r="AZ40" s="148" t="str">
        <f>IF(AY40="","",IF(AZ39="","",$X40*Settings!$D$5-AZ$6*Settings!$D$5))</f>
        <v/>
      </c>
      <c r="BA40" s="148" t="str">
        <f>IF(AZ40="","",IF(BA39="","",$X40*Settings!$D$5-BA$6*Settings!$D$5))</f>
        <v/>
      </c>
      <c r="BB40" s="148" t="str">
        <f>IF(BA40="","",IF(BB39="","",$X40*Settings!$D$5-BB$6*Settings!$D$5))</f>
        <v/>
      </c>
      <c r="BC40" s="148" t="str">
        <f>IF(BB40="","",IF(BC39="","",$X40*Settings!$D$5-BC$6*Settings!$D$5))</f>
        <v/>
      </c>
      <c r="BD40" s="148" t="str">
        <f>IF(BC40="","",IF(BD39="","",$X40*Settings!$D$5-BD$6*Settings!$D$5))</f>
        <v/>
      </c>
      <c r="BE40" s="148" t="str">
        <f>IF(BD40="","",IF(BE39="","",$X40*Settings!$D$5-BE$6*Settings!$D$5))</f>
        <v/>
      </c>
      <c r="BF40" s="148" t="str">
        <f>IF(BE40="","",IF(BF39="","",$X40*Settings!$D$5-BF$6*Settings!$D$5))</f>
        <v/>
      </c>
      <c r="BG40" s="148" t="str">
        <f>IF(BF40="","",IF(BG39="","",$X40*Settings!$D$5-BG$6*Settings!$D$5))</f>
        <v/>
      </c>
      <c r="BH40" s="148" t="str">
        <f>IF(BG40="","",IF(BH39="","",$X40*Settings!$D$5-BH$6*Settings!$D$5))</f>
        <v/>
      </c>
      <c r="BI40" s="148" t="str">
        <f>IF(BH40="","",IF(BI39="","",$X40*Settings!$D$5-BI$6*Settings!$D$5))</f>
        <v/>
      </c>
      <c r="BJ40" s="148" t="str">
        <f>IF(BI40="","",IF(BJ39="","",$X40*Settings!$D$5-BJ$6*Settings!$D$5))</f>
        <v/>
      </c>
      <c r="BK40" s="148" t="str">
        <f>IF(BJ40="","",IF(BK39="","",$X40*Settings!$D$5-BK$6*Settings!$D$5))</f>
        <v/>
      </c>
      <c r="BL40" s="148" t="str">
        <f>IF(BK40="","",IF(BL39="","",$X40*Settings!$D$5-BL$6*Settings!$D$5))</f>
        <v/>
      </c>
      <c r="BM40" s="148" t="str">
        <f>IF(BL40="","",IF(BM39="","",$X40*Settings!$D$5-BM$6*Settings!$D$5))</f>
        <v/>
      </c>
      <c r="BN40" s="148" t="str">
        <f>IF(BM40="","",IF(BN39="","",$X40*Settings!$D$5-BN$6*Settings!$D$5))</f>
        <v/>
      </c>
      <c r="BO40" s="148" t="str">
        <f>IF(BN40="","",IF(BO39="","",$X40*Settings!$D$5-BO$6*Settings!$D$5))</f>
        <v/>
      </c>
      <c r="BP40" s="148" t="str">
        <f>IF(BO40="","",IF(BP39="","",$X40*Settings!$D$5-BP$6*Settings!$D$5))</f>
        <v/>
      </c>
      <c r="BQ40" s="148" t="str">
        <f>IF(BP40="","",IF(BQ39="","",$X40*Settings!$D$5-BQ$6*Settings!$D$5))</f>
        <v/>
      </c>
      <c r="BR40" s="148" t="str">
        <f>IF(BQ40="","",IF(BR39="","",$X40*Settings!$D$5-BR$6*Settings!$D$5))</f>
        <v/>
      </c>
      <c r="BS40" s="148" t="str">
        <f>IF(BR40="","",IF(BS39="","",$X40*Settings!$D$5-BS$6*Settings!$D$5))</f>
        <v/>
      </c>
      <c r="BT40" s="148" t="str">
        <f>IF(BS40="","",IF(BT39="","",$X40*Settings!$D$5-BT$6*Settings!$D$5))</f>
        <v/>
      </c>
      <c r="BU40" s="148" t="str">
        <f>IF(BT40="","",IF(BU39="","",$X40*Settings!$D$5-BU$6*Settings!$D$5))</f>
        <v/>
      </c>
      <c r="BV40" s="148" t="str">
        <f>IF(BU40="","",IF(BV39="","",$X40*Settings!$D$5-BV$6*Settings!$D$5))</f>
        <v/>
      </c>
      <c r="BX40" s="144">
        <v>34</v>
      </c>
      <c r="BY40" s="145">
        <v>9.034898491755293E-2</v>
      </c>
      <c r="CA40" s="148" t="str">
        <f t="shared" si="54"/>
        <v/>
      </c>
      <c r="CB40" s="149" t="str">
        <f t="shared" si="55"/>
        <v/>
      </c>
      <c r="CC40" s="149" t="str">
        <f t="shared" si="56"/>
        <v/>
      </c>
      <c r="CD40" s="149" t="str">
        <f t="shared" si="57"/>
        <v/>
      </c>
      <c r="CE40" s="149" t="str">
        <f t="shared" si="58"/>
        <v/>
      </c>
      <c r="CF40" s="149" t="str">
        <f t="shared" si="59"/>
        <v/>
      </c>
      <c r="CG40" s="149" t="str">
        <f t="shared" si="60"/>
        <v/>
      </c>
      <c r="CH40" s="149" t="str">
        <f t="shared" si="61"/>
        <v/>
      </c>
      <c r="CI40" s="149" t="str">
        <f t="shared" si="62"/>
        <v/>
      </c>
      <c r="CJ40" s="149" t="str">
        <f t="shared" si="63"/>
        <v/>
      </c>
      <c r="CK40" s="149" t="str">
        <f t="shared" si="64"/>
        <v/>
      </c>
      <c r="CL40" s="149" t="str">
        <f t="shared" si="65"/>
        <v/>
      </c>
      <c r="CM40" s="149" t="str">
        <f t="shared" si="66"/>
        <v/>
      </c>
      <c r="CN40" s="149" t="str">
        <f t="shared" si="67"/>
        <v/>
      </c>
      <c r="CO40" s="149" t="str">
        <f t="shared" si="68"/>
        <v/>
      </c>
      <c r="CP40" s="149" t="str">
        <f t="shared" si="69"/>
        <v/>
      </c>
      <c r="CQ40" s="149" t="str">
        <f t="shared" si="70"/>
        <v/>
      </c>
      <c r="CR40" s="149" t="str">
        <f t="shared" si="71"/>
        <v/>
      </c>
      <c r="CS40" s="149" t="str">
        <f t="shared" si="72"/>
        <v/>
      </c>
      <c r="CT40" s="149" t="str">
        <f t="shared" si="73"/>
        <v/>
      </c>
      <c r="CU40" s="149" t="str">
        <f t="shared" si="74"/>
        <v/>
      </c>
      <c r="CV40" s="149" t="str">
        <f t="shared" si="75"/>
        <v/>
      </c>
      <c r="CW40" s="149" t="str">
        <f t="shared" si="76"/>
        <v/>
      </c>
      <c r="CX40" s="149" t="str">
        <f t="shared" si="77"/>
        <v/>
      </c>
      <c r="CY40" s="149" t="str">
        <f t="shared" si="78"/>
        <v/>
      </c>
      <c r="CZ40" s="149" t="str">
        <f t="shared" si="79"/>
        <v/>
      </c>
      <c r="DA40" s="149" t="str">
        <f t="shared" si="80"/>
        <v/>
      </c>
      <c r="DB40" s="149" t="str">
        <f t="shared" si="81"/>
        <v/>
      </c>
      <c r="DC40" s="149" t="str">
        <f t="shared" si="82"/>
        <v/>
      </c>
      <c r="DD40" s="149" t="str">
        <f t="shared" si="83"/>
        <v/>
      </c>
      <c r="DE40" s="149" t="str">
        <f t="shared" si="84"/>
        <v/>
      </c>
      <c r="DF40" s="149" t="str">
        <f t="shared" si="85"/>
        <v/>
      </c>
      <c r="DG40" s="149" t="str">
        <f t="shared" si="86"/>
        <v/>
      </c>
      <c r="DH40" s="149" t="str">
        <f t="shared" si="87"/>
        <v/>
      </c>
      <c r="DI40" s="149" t="str">
        <f t="shared" si="88"/>
        <v/>
      </c>
      <c r="DJ40" s="149" t="str">
        <f t="shared" si="89"/>
        <v/>
      </c>
      <c r="DK40" s="149" t="str">
        <f t="shared" si="90"/>
        <v/>
      </c>
      <c r="DL40" s="149" t="str">
        <f t="shared" si="91"/>
        <v/>
      </c>
      <c r="DM40" s="149" t="str">
        <f t="shared" si="92"/>
        <v/>
      </c>
      <c r="DN40" s="149" t="str">
        <f t="shared" si="93"/>
        <v/>
      </c>
      <c r="DO40" s="149" t="str">
        <f t="shared" si="94"/>
        <v/>
      </c>
      <c r="DP40" s="149" t="str">
        <f t="shared" si="95"/>
        <v/>
      </c>
      <c r="DQ40" s="149" t="str">
        <f t="shared" si="96"/>
        <v/>
      </c>
      <c r="DR40" s="149" t="str">
        <f t="shared" si="97"/>
        <v/>
      </c>
      <c r="DS40" s="149" t="str">
        <f t="shared" si="98"/>
        <v/>
      </c>
      <c r="DT40" s="149" t="str">
        <f t="shared" si="99"/>
        <v/>
      </c>
      <c r="DU40" s="149" t="str">
        <f t="shared" si="100"/>
        <v/>
      </c>
      <c r="DV40" s="149" t="str">
        <f t="shared" si="101"/>
        <v/>
      </c>
      <c r="DW40" s="149" t="str">
        <f t="shared" si="102"/>
        <v/>
      </c>
      <c r="DX40" s="149" t="str">
        <f t="shared" si="103"/>
        <v/>
      </c>
      <c r="DY40" s="149" t="str">
        <f t="shared" si="104"/>
        <v/>
      </c>
    </row>
    <row r="41" spans="2:129" x14ac:dyDescent="0.25">
      <c r="B41" s="153" t="str">
        <f>IF(Calculation!A47=0,"",Calculation!A47+ROW(B41)/10000)</f>
        <v/>
      </c>
      <c r="C41" s="92" t="str">
        <f>IF($B41="","",SMALL($B$7:$B$56,ROWS($B$7:B41)))</f>
        <v/>
      </c>
      <c r="D41" s="15" t="str">
        <f>IF(C41&lt;&gt;"",IF(E41&gt;Settings!$D$8,"D",IF(E41&gt;Settings!$D$9,"Q","G"))," ")</f>
        <v xml:space="preserve"> </v>
      </c>
      <c r="E41" s="12" t="str">
        <f t="shared" si="51"/>
        <v xml:space="preserve"> </v>
      </c>
      <c r="F41" s="102" t="str">
        <f>IF(Calculation!A47=0,"",Calculation!K47)</f>
        <v/>
      </c>
      <c r="H41" s="92" t="str">
        <f t="shared" si="52"/>
        <v/>
      </c>
      <c r="I41" s="15" t="str">
        <f>IF(H41&lt;&gt;"",IF(J41&gt;Settings!$D$8,"D",IF(J41&gt;Settings!$D$9,"Q","G"))," ")</f>
        <v xml:space="preserve"> </v>
      </c>
      <c r="J41" s="91">
        <f>SUM(DJ7:DJ56)</f>
        <v>0</v>
      </c>
      <c r="X41" s="148" t="str">
        <f t="shared" si="53"/>
        <v/>
      </c>
      <c r="Y41" s="148" t="str">
        <f>IF(X41="","",IF(Y40="","",$X41*Settings!$D$5-Y$6*Settings!$D$5))</f>
        <v/>
      </c>
      <c r="Z41" s="148" t="str">
        <f>IF(Y41="","",IF(Z40="","",$X41*Settings!$D$5-Z$6*Settings!$D$5))</f>
        <v/>
      </c>
      <c r="AA41" s="148" t="str">
        <f>IF(Z41="","",IF(AA40="","",$X41*Settings!$D$5-AA$6*Settings!$D$5))</f>
        <v/>
      </c>
      <c r="AB41" s="148" t="str">
        <f>IF(AA41="","",IF(AB40="","",$X41*Settings!$D$5-AB$6*Settings!$D$5))</f>
        <v/>
      </c>
      <c r="AC41" s="148" t="str">
        <f>IF(AB41="","",IF(AC40="","",$X41*Settings!$D$5-AC$6*Settings!$D$5))</f>
        <v/>
      </c>
      <c r="AD41" s="148" t="str">
        <f>IF(AC41="","",IF(AD40="","",$X41*Settings!$D$5-AD$6*Settings!$D$5))</f>
        <v/>
      </c>
      <c r="AE41" s="148" t="str">
        <f>IF(AD41="","",IF(AE40="","",$X41*Settings!$D$5-AE$6*Settings!$D$5))</f>
        <v/>
      </c>
      <c r="AF41" s="148" t="str">
        <f>IF(AE41="","",IF(AF40="","",$X41*Settings!$D$5-AF$6*Settings!$D$5))</f>
        <v/>
      </c>
      <c r="AG41" s="148" t="str">
        <f>IF(AF41="","",IF(AG40="","",$X41*Settings!$D$5-AG$6*Settings!$D$5))</f>
        <v/>
      </c>
      <c r="AH41" s="148" t="str">
        <f>IF(AG41="","",IF(AH40="","",$X41*Settings!$D$5-AH$6*Settings!$D$5))</f>
        <v/>
      </c>
      <c r="AI41" s="148" t="str">
        <f>IF(AH41="","",IF(AI40="","",$X41*Settings!$D$5-AI$6*Settings!$D$5))</f>
        <v/>
      </c>
      <c r="AJ41" s="148" t="str">
        <f>IF(AI41="","",IF(AJ40="","",$X41*Settings!$D$5-AJ$6*Settings!$D$5))</f>
        <v/>
      </c>
      <c r="AK41" s="148" t="str">
        <f>IF(AJ41="","",IF(AK40="","",$X41*Settings!$D$5-AK$6*Settings!$D$5))</f>
        <v/>
      </c>
      <c r="AL41" s="148" t="str">
        <f>IF(AK41="","",IF(AL40="","",$X41*Settings!$D$5-AL$6*Settings!$D$5))</f>
        <v/>
      </c>
      <c r="AM41" s="148" t="str">
        <f>IF(AL41="","",IF(AM40="","",$X41*Settings!$D$5-AM$6*Settings!$D$5))</f>
        <v/>
      </c>
      <c r="AN41" s="148" t="str">
        <f>IF(AM41="","",IF(AN40="","",$X41*Settings!$D$5-AN$6*Settings!$D$5))</f>
        <v/>
      </c>
      <c r="AO41" s="148" t="str">
        <f>IF(AN41="","",IF(AO40="","",$X41*Settings!$D$5-AO$6*Settings!$D$5))</f>
        <v/>
      </c>
      <c r="AP41" s="148" t="str">
        <f>IF(AO41="","",IF(AP40="","",$X41*Settings!$D$5-AP$6*Settings!$D$5))</f>
        <v/>
      </c>
      <c r="AQ41" s="148" t="str">
        <f>IF(AP41="","",IF(AQ40="","",$X41*Settings!$D$5-AQ$6*Settings!$D$5))</f>
        <v/>
      </c>
      <c r="AR41" s="148" t="str">
        <f>IF(AQ41="","",IF(AR40="","",$X41*Settings!$D$5-AR$6*Settings!$D$5))</f>
        <v/>
      </c>
      <c r="AS41" s="148" t="str">
        <f>IF(AR41="","",IF(AS40="","",$X41*Settings!$D$5-AS$6*Settings!$D$5))</f>
        <v/>
      </c>
      <c r="AT41" s="148" t="str">
        <f>IF(AS41="","",IF(AT40="","",$X41*Settings!$D$5-AT$6*Settings!$D$5))</f>
        <v/>
      </c>
      <c r="AU41" s="148" t="str">
        <f>IF(AT41="","",IF(AU40="","",$X41*Settings!$D$5-AU$6*Settings!$D$5))</f>
        <v/>
      </c>
      <c r="AV41" s="148" t="str">
        <f>IF(AU41="","",IF(AV40="","",$X41*Settings!$D$5-AV$6*Settings!$D$5))</f>
        <v/>
      </c>
      <c r="AW41" s="148" t="str">
        <f>IF(AV41="","",IF(AW40="","",$X41*Settings!$D$5-AW$6*Settings!$D$5))</f>
        <v/>
      </c>
      <c r="AX41" s="148" t="str">
        <f>IF(AW41="","",IF(AX40="","",$X41*Settings!$D$5-AX$6*Settings!$D$5))</f>
        <v/>
      </c>
      <c r="AY41" s="148" t="str">
        <f>IF(AX41="","",IF(AY40="","",$X41*Settings!$D$5-AY$6*Settings!$D$5))</f>
        <v/>
      </c>
      <c r="AZ41" s="148" t="str">
        <f>IF(AY41="","",IF(AZ40="","",$X41*Settings!$D$5-AZ$6*Settings!$D$5))</f>
        <v/>
      </c>
      <c r="BA41" s="148" t="str">
        <f>IF(AZ41="","",IF(BA40="","",$X41*Settings!$D$5-BA$6*Settings!$D$5))</f>
        <v/>
      </c>
      <c r="BB41" s="148" t="str">
        <f>IF(BA41="","",IF(BB40="","",$X41*Settings!$D$5-BB$6*Settings!$D$5))</f>
        <v/>
      </c>
      <c r="BC41" s="148" t="str">
        <f>IF(BB41="","",IF(BC40="","",$X41*Settings!$D$5-BC$6*Settings!$D$5))</f>
        <v/>
      </c>
      <c r="BD41" s="148" t="str">
        <f>IF(BC41="","",IF(BD40="","",$X41*Settings!$D$5-BD$6*Settings!$D$5))</f>
        <v/>
      </c>
      <c r="BE41" s="148" t="str">
        <f>IF(BD41="","",IF(BE40="","",$X41*Settings!$D$5-BE$6*Settings!$D$5))</f>
        <v/>
      </c>
      <c r="BF41" s="148" t="str">
        <f>IF(BE41="","",IF(BF40="","",$X41*Settings!$D$5-BF$6*Settings!$D$5))</f>
        <v/>
      </c>
      <c r="BG41" s="148" t="str">
        <f>IF(BF41="","",IF(BG40="","",$X41*Settings!$D$5-BG$6*Settings!$D$5))</f>
        <v/>
      </c>
      <c r="BH41" s="148" t="str">
        <f>IF(BG41="","",IF(BH40="","",$X41*Settings!$D$5-BH$6*Settings!$D$5))</f>
        <v/>
      </c>
      <c r="BI41" s="148" t="str">
        <f>IF(BH41="","",IF(BI40="","",$X41*Settings!$D$5-BI$6*Settings!$D$5))</f>
        <v/>
      </c>
      <c r="BJ41" s="148" t="str">
        <f>IF(BI41="","",IF(BJ40="","",$X41*Settings!$D$5-BJ$6*Settings!$D$5))</f>
        <v/>
      </c>
      <c r="BK41" s="148" t="str">
        <f>IF(BJ41="","",IF(BK40="","",$X41*Settings!$D$5-BK$6*Settings!$D$5))</f>
        <v/>
      </c>
      <c r="BL41" s="148" t="str">
        <f>IF(BK41="","",IF(BL40="","",$X41*Settings!$D$5-BL$6*Settings!$D$5))</f>
        <v/>
      </c>
      <c r="BM41" s="148" t="str">
        <f>IF(BL41="","",IF(BM40="","",$X41*Settings!$D$5-BM$6*Settings!$D$5))</f>
        <v/>
      </c>
      <c r="BN41" s="148" t="str">
        <f>IF(BM41="","",IF(BN40="","",$X41*Settings!$D$5-BN$6*Settings!$D$5))</f>
        <v/>
      </c>
      <c r="BO41" s="148" t="str">
        <f>IF(BN41="","",IF(BO40="","",$X41*Settings!$D$5-BO$6*Settings!$D$5))</f>
        <v/>
      </c>
      <c r="BP41" s="148" t="str">
        <f>IF(BO41="","",IF(BP40="","",$X41*Settings!$D$5-BP$6*Settings!$D$5))</f>
        <v/>
      </c>
      <c r="BQ41" s="148" t="str">
        <f>IF(BP41="","",IF(BQ40="","",$X41*Settings!$D$5-BQ$6*Settings!$D$5))</f>
        <v/>
      </c>
      <c r="BR41" s="148" t="str">
        <f>IF(BQ41="","",IF(BR40="","",$X41*Settings!$D$5-BR$6*Settings!$D$5))</f>
        <v/>
      </c>
      <c r="BS41" s="148" t="str">
        <f>IF(BR41="","",IF(BS40="","",$X41*Settings!$D$5-BS$6*Settings!$D$5))</f>
        <v/>
      </c>
      <c r="BT41" s="148" t="str">
        <f>IF(BS41="","",IF(BT40="","",$X41*Settings!$D$5-BT$6*Settings!$D$5))</f>
        <v/>
      </c>
      <c r="BU41" s="148" t="str">
        <f>IF(BT41="","",IF(BU40="","",$X41*Settings!$D$5-BU$6*Settings!$D$5))</f>
        <v/>
      </c>
      <c r="BV41" s="148" t="str">
        <f>IF(BU41="","",IF(BV40="","",$X41*Settings!$D$5-BV$6*Settings!$D$5))</f>
        <v/>
      </c>
      <c r="BX41" s="144">
        <v>35</v>
      </c>
      <c r="BY41" s="145">
        <v>8.0313433923735453E-2</v>
      </c>
      <c r="CA41" s="148" t="str">
        <f t="shared" si="54"/>
        <v/>
      </c>
      <c r="CB41" s="149" t="str">
        <f t="shared" si="55"/>
        <v/>
      </c>
      <c r="CC41" s="149" t="str">
        <f t="shared" si="56"/>
        <v/>
      </c>
      <c r="CD41" s="149" t="str">
        <f t="shared" si="57"/>
        <v/>
      </c>
      <c r="CE41" s="149" t="str">
        <f t="shared" si="58"/>
        <v/>
      </c>
      <c r="CF41" s="149" t="str">
        <f t="shared" si="59"/>
        <v/>
      </c>
      <c r="CG41" s="149" t="str">
        <f t="shared" si="60"/>
        <v/>
      </c>
      <c r="CH41" s="149" t="str">
        <f t="shared" si="61"/>
        <v/>
      </c>
      <c r="CI41" s="149" t="str">
        <f t="shared" si="62"/>
        <v/>
      </c>
      <c r="CJ41" s="149" t="str">
        <f t="shared" si="63"/>
        <v/>
      </c>
      <c r="CK41" s="149" t="str">
        <f t="shared" si="64"/>
        <v/>
      </c>
      <c r="CL41" s="149" t="str">
        <f t="shared" si="65"/>
        <v/>
      </c>
      <c r="CM41" s="149" t="str">
        <f t="shared" si="66"/>
        <v/>
      </c>
      <c r="CN41" s="149" t="str">
        <f t="shared" si="67"/>
        <v/>
      </c>
      <c r="CO41" s="149" t="str">
        <f t="shared" si="68"/>
        <v/>
      </c>
      <c r="CP41" s="149" t="str">
        <f t="shared" si="69"/>
        <v/>
      </c>
      <c r="CQ41" s="149" t="str">
        <f t="shared" si="70"/>
        <v/>
      </c>
      <c r="CR41" s="149" t="str">
        <f t="shared" si="71"/>
        <v/>
      </c>
      <c r="CS41" s="149" t="str">
        <f t="shared" si="72"/>
        <v/>
      </c>
      <c r="CT41" s="149" t="str">
        <f t="shared" si="73"/>
        <v/>
      </c>
      <c r="CU41" s="149" t="str">
        <f t="shared" si="74"/>
        <v/>
      </c>
      <c r="CV41" s="149" t="str">
        <f t="shared" si="75"/>
        <v/>
      </c>
      <c r="CW41" s="149" t="str">
        <f t="shared" si="76"/>
        <v/>
      </c>
      <c r="CX41" s="149" t="str">
        <f t="shared" si="77"/>
        <v/>
      </c>
      <c r="CY41" s="149" t="str">
        <f t="shared" si="78"/>
        <v/>
      </c>
      <c r="CZ41" s="149" t="str">
        <f t="shared" si="79"/>
        <v/>
      </c>
      <c r="DA41" s="149" t="str">
        <f t="shared" si="80"/>
        <v/>
      </c>
      <c r="DB41" s="149" t="str">
        <f t="shared" si="81"/>
        <v/>
      </c>
      <c r="DC41" s="149" t="str">
        <f t="shared" si="82"/>
        <v/>
      </c>
      <c r="DD41" s="149" t="str">
        <f t="shared" si="83"/>
        <v/>
      </c>
      <c r="DE41" s="149" t="str">
        <f t="shared" si="84"/>
        <v/>
      </c>
      <c r="DF41" s="149" t="str">
        <f t="shared" si="85"/>
        <v/>
      </c>
      <c r="DG41" s="149" t="str">
        <f t="shared" si="86"/>
        <v/>
      </c>
      <c r="DH41" s="149" t="str">
        <f t="shared" si="87"/>
        <v/>
      </c>
      <c r="DI41" s="149" t="str">
        <f t="shared" si="88"/>
        <v/>
      </c>
      <c r="DJ41" s="149" t="str">
        <f t="shared" si="89"/>
        <v/>
      </c>
      <c r="DK41" s="149" t="str">
        <f t="shared" si="90"/>
        <v/>
      </c>
      <c r="DL41" s="149" t="str">
        <f t="shared" si="91"/>
        <v/>
      </c>
      <c r="DM41" s="149" t="str">
        <f t="shared" si="92"/>
        <v/>
      </c>
      <c r="DN41" s="149" t="str">
        <f t="shared" si="93"/>
        <v/>
      </c>
      <c r="DO41" s="149" t="str">
        <f t="shared" si="94"/>
        <v/>
      </c>
      <c r="DP41" s="149" t="str">
        <f t="shared" si="95"/>
        <v/>
      </c>
      <c r="DQ41" s="149" t="str">
        <f t="shared" si="96"/>
        <v/>
      </c>
      <c r="DR41" s="149" t="str">
        <f t="shared" si="97"/>
        <v/>
      </c>
      <c r="DS41" s="149" t="str">
        <f t="shared" si="98"/>
        <v/>
      </c>
      <c r="DT41" s="149" t="str">
        <f t="shared" si="99"/>
        <v/>
      </c>
      <c r="DU41" s="149" t="str">
        <f t="shared" si="100"/>
        <v/>
      </c>
      <c r="DV41" s="149" t="str">
        <f t="shared" si="101"/>
        <v/>
      </c>
      <c r="DW41" s="149" t="str">
        <f t="shared" si="102"/>
        <v/>
      </c>
      <c r="DX41" s="149" t="str">
        <f t="shared" si="103"/>
        <v/>
      </c>
      <c r="DY41" s="149" t="str">
        <f t="shared" si="104"/>
        <v/>
      </c>
    </row>
    <row r="42" spans="2:129" x14ac:dyDescent="0.25">
      <c r="B42" s="153" t="str">
        <f>IF(Calculation!A48=0,"",Calculation!A48+ROW(B42)/10000)</f>
        <v/>
      </c>
      <c r="C42" s="92" t="str">
        <f>IF($B42="","",SMALL($B$7:$B$56,ROWS($B$7:B42)))</f>
        <v/>
      </c>
      <c r="D42" s="15" t="str">
        <f>IF(C42&lt;&gt;"",IF(E42&gt;Settings!$D$8,"D",IF(E42&gt;Settings!$D$9,"Q","G"))," ")</f>
        <v xml:space="preserve"> </v>
      </c>
      <c r="E42" s="12" t="str">
        <f t="shared" si="51"/>
        <v xml:space="preserve"> </v>
      </c>
      <c r="F42" s="102" t="str">
        <f>IF(Calculation!A48=0,"",Calculation!K48)</f>
        <v/>
      </c>
      <c r="H42" s="92" t="str">
        <f t="shared" si="52"/>
        <v/>
      </c>
      <c r="I42" s="15" t="str">
        <f>IF(H42&lt;&gt;"",IF(J42&gt;Settings!$D$8,"D",IF(J42&gt;Settings!$D$9,"Q","G"))," ")</f>
        <v xml:space="preserve"> </v>
      </c>
      <c r="J42" s="91">
        <f>SUM(DK7:DK56)</f>
        <v>0</v>
      </c>
      <c r="X42" s="148" t="str">
        <f t="shared" si="53"/>
        <v/>
      </c>
      <c r="Y42" s="148" t="str">
        <f>IF(X42="","",IF(Y41="","",$X42*Settings!$D$5-Y$6*Settings!$D$5))</f>
        <v/>
      </c>
      <c r="Z42" s="148" t="str">
        <f>IF(Y42="","",IF(Z41="","",$X42*Settings!$D$5-Z$6*Settings!$D$5))</f>
        <v/>
      </c>
      <c r="AA42" s="148" t="str">
        <f>IF(Z42="","",IF(AA41="","",$X42*Settings!$D$5-AA$6*Settings!$D$5))</f>
        <v/>
      </c>
      <c r="AB42" s="148" t="str">
        <f>IF(AA42="","",IF(AB41="","",$X42*Settings!$D$5-AB$6*Settings!$D$5))</f>
        <v/>
      </c>
      <c r="AC42" s="148" t="str">
        <f>IF(AB42="","",IF(AC41="","",$X42*Settings!$D$5-AC$6*Settings!$D$5))</f>
        <v/>
      </c>
      <c r="AD42" s="148" t="str">
        <f>IF(AC42="","",IF(AD41="","",$X42*Settings!$D$5-AD$6*Settings!$D$5))</f>
        <v/>
      </c>
      <c r="AE42" s="148" t="str">
        <f>IF(AD42="","",IF(AE41="","",$X42*Settings!$D$5-AE$6*Settings!$D$5))</f>
        <v/>
      </c>
      <c r="AF42" s="148" t="str">
        <f>IF(AE42="","",IF(AF41="","",$X42*Settings!$D$5-AF$6*Settings!$D$5))</f>
        <v/>
      </c>
      <c r="AG42" s="148" t="str">
        <f>IF(AF42="","",IF(AG41="","",$X42*Settings!$D$5-AG$6*Settings!$D$5))</f>
        <v/>
      </c>
      <c r="AH42" s="148" t="str">
        <f>IF(AG42="","",IF(AH41="","",$X42*Settings!$D$5-AH$6*Settings!$D$5))</f>
        <v/>
      </c>
      <c r="AI42" s="148" t="str">
        <f>IF(AH42="","",IF(AI41="","",$X42*Settings!$D$5-AI$6*Settings!$D$5))</f>
        <v/>
      </c>
      <c r="AJ42" s="148" t="str">
        <f>IF(AI42="","",IF(AJ41="","",$X42*Settings!$D$5-AJ$6*Settings!$D$5))</f>
        <v/>
      </c>
      <c r="AK42" s="148" t="str">
        <f>IF(AJ42="","",IF(AK41="","",$X42*Settings!$D$5-AK$6*Settings!$D$5))</f>
        <v/>
      </c>
      <c r="AL42" s="148" t="str">
        <f>IF(AK42="","",IF(AL41="","",$X42*Settings!$D$5-AL$6*Settings!$D$5))</f>
        <v/>
      </c>
      <c r="AM42" s="148" t="str">
        <f>IF(AL42="","",IF(AM41="","",$X42*Settings!$D$5-AM$6*Settings!$D$5))</f>
        <v/>
      </c>
      <c r="AN42" s="148" t="str">
        <f>IF(AM42="","",IF(AN41="","",$X42*Settings!$D$5-AN$6*Settings!$D$5))</f>
        <v/>
      </c>
      <c r="AO42" s="148" t="str">
        <f>IF(AN42="","",IF(AO41="","",$X42*Settings!$D$5-AO$6*Settings!$D$5))</f>
        <v/>
      </c>
      <c r="AP42" s="148" t="str">
        <f>IF(AO42="","",IF(AP41="","",$X42*Settings!$D$5-AP$6*Settings!$D$5))</f>
        <v/>
      </c>
      <c r="AQ42" s="148" t="str">
        <f>IF(AP42="","",IF(AQ41="","",$X42*Settings!$D$5-AQ$6*Settings!$D$5))</f>
        <v/>
      </c>
      <c r="AR42" s="148" t="str">
        <f>IF(AQ42="","",IF(AR41="","",$X42*Settings!$D$5-AR$6*Settings!$D$5))</f>
        <v/>
      </c>
      <c r="AS42" s="148" t="str">
        <f>IF(AR42="","",IF(AS41="","",$X42*Settings!$D$5-AS$6*Settings!$D$5))</f>
        <v/>
      </c>
      <c r="AT42" s="148" t="str">
        <f>IF(AS42="","",IF(AT41="","",$X42*Settings!$D$5-AT$6*Settings!$D$5))</f>
        <v/>
      </c>
      <c r="AU42" s="148" t="str">
        <f>IF(AT42="","",IF(AU41="","",$X42*Settings!$D$5-AU$6*Settings!$D$5))</f>
        <v/>
      </c>
      <c r="AV42" s="148" t="str">
        <f>IF(AU42="","",IF(AV41="","",$X42*Settings!$D$5-AV$6*Settings!$D$5))</f>
        <v/>
      </c>
      <c r="AW42" s="148" t="str">
        <f>IF(AV42="","",IF(AW41="","",$X42*Settings!$D$5-AW$6*Settings!$D$5))</f>
        <v/>
      </c>
      <c r="AX42" s="148" t="str">
        <f>IF(AW42="","",IF(AX41="","",$X42*Settings!$D$5-AX$6*Settings!$D$5))</f>
        <v/>
      </c>
      <c r="AY42" s="148" t="str">
        <f>IF(AX42="","",IF(AY41="","",$X42*Settings!$D$5-AY$6*Settings!$D$5))</f>
        <v/>
      </c>
      <c r="AZ42" s="148" t="str">
        <f>IF(AY42="","",IF(AZ41="","",$X42*Settings!$D$5-AZ$6*Settings!$D$5))</f>
        <v/>
      </c>
      <c r="BA42" s="148" t="str">
        <f>IF(AZ42="","",IF(BA41="","",$X42*Settings!$D$5-BA$6*Settings!$D$5))</f>
        <v/>
      </c>
      <c r="BB42" s="148" t="str">
        <f>IF(BA42="","",IF(BB41="","",$X42*Settings!$D$5-BB$6*Settings!$D$5))</f>
        <v/>
      </c>
      <c r="BC42" s="148" t="str">
        <f>IF(BB42="","",IF(BC41="","",$X42*Settings!$D$5-BC$6*Settings!$D$5))</f>
        <v/>
      </c>
      <c r="BD42" s="148" t="str">
        <f>IF(BC42="","",IF(BD41="","",$X42*Settings!$D$5-BD$6*Settings!$D$5))</f>
        <v/>
      </c>
      <c r="BE42" s="148" t="str">
        <f>IF(BD42="","",IF(BE41="","",$X42*Settings!$D$5-BE$6*Settings!$D$5))</f>
        <v/>
      </c>
      <c r="BF42" s="148" t="str">
        <f>IF(BE42="","",IF(BF41="","",$X42*Settings!$D$5-BF$6*Settings!$D$5))</f>
        <v/>
      </c>
      <c r="BG42" s="148" t="str">
        <f>IF(BF42="","",IF(BG41="","",$X42*Settings!$D$5-BG$6*Settings!$D$5))</f>
        <v/>
      </c>
      <c r="BH42" s="148" t="str">
        <f>IF(BG42="","",IF(BH41="","",$X42*Settings!$D$5-BH$6*Settings!$D$5))</f>
        <v/>
      </c>
      <c r="BI42" s="148" t="str">
        <f>IF(BH42="","",IF(BI41="","",$X42*Settings!$D$5-BI$6*Settings!$D$5))</f>
        <v/>
      </c>
      <c r="BJ42" s="148" t="str">
        <f>IF(BI42="","",IF(BJ41="","",$X42*Settings!$D$5-BJ$6*Settings!$D$5))</f>
        <v/>
      </c>
      <c r="BK42" s="148" t="str">
        <f>IF(BJ42="","",IF(BK41="","",$X42*Settings!$D$5-BK$6*Settings!$D$5))</f>
        <v/>
      </c>
      <c r="BL42" s="148" t="str">
        <f>IF(BK42="","",IF(BL41="","",$X42*Settings!$D$5-BL$6*Settings!$D$5))</f>
        <v/>
      </c>
      <c r="BM42" s="148" t="str">
        <f>IF(BL42="","",IF(BM41="","",$X42*Settings!$D$5-BM$6*Settings!$D$5))</f>
        <v/>
      </c>
      <c r="BN42" s="148" t="str">
        <f>IF(BM42="","",IF(BN41="","",$X42*Settings!$D$5-BN$6*Settings!$D$5))</f>
        <v/>
      </c>
      <c r="BO42" s="148" t="str">
        <f>IF(BN42="","",IF(BO41="","",$X42*Settings!$D$5-BO$6*Settings!$D$5))</f>
        <v/>
      </c>
      <c r="BP42" s="148" t="str">
        <f>IF(BO42="","",IF(BP41="","",$X42*Settings!$D$5-BP$6*Settings!$D$5))</f>
        <v/>
      </c>
      <c r="BQ42" s="148" t="str">
        <f>IF(BP42="","",IF(BQ41="","",$X42*Settings!$D$5-BQ$6*Settings!$D$5))</f>
        <v/>
      </c>
      <c r="BR42" s="148" t="str">
        <f>IF(BQ42="","",IF(BR41="","",$X42*Settings!$D$5-BR$6*Settings!$D$5))</f>
        <v/>
      </c>
      <c r="BS42" s="148" t="str">
        <f>IF(BR42="","",IF(BS41="","",$X42*Settings!$D$5-BS$6*Settings!$D$5))</f>
        <v/>
      </c>
      <c r="BT42" s="148" t="str">
        <f>IF(BS42="","",IF(BT41="","",$X42*Settings!$D$5-BT$6*Settings!$D$5))</f>
        <v/>
      </c>
      <c r="BU42" s="148" t="str">
        <f>IF(BT42="","",IF(BU41="","",$X42*Settings!$D$5-BU$6*Settings!$D$5))</f>
        <v/>
      </c>
      <c r="BV42" s="148" t="str">
        <f>IF(BU42="","",IF(BV41="","",$X42*Settings!$D$5-BV$6*Settings!$D$5))</f>
        <v/>
      </c>
      <c r="BX42" s="144">
        <v>36</v>
      </c>
      <c r="BY42" s="145">
        <v>7.0994708000905224E-2</v>
      </c>
      <c r="CA42" s="148" t="str">
        <f t="shared" si="54"/>
        <v/>
      </c>
      <c r="CB42" s="149" t="str">
        <f t="shared" si="55"/>
        <v/>
      </c>
      <c r="CC42" s="149" t="str">
        <f t="shared" si="56"/>
        <v/>
      </c>
      <c r="CD42" s="149" t="str">
        <f t="shared" si="57"/>
        <v/>
      </c>
      <c r="CE42" s="149" t="str">
        <f t="shared" si="58"/>
        <v/>
      </c>
      <c r="CF42" s="149" t="str">
        <f t="shared" si="59"/>
        <v/>
      </c>
      <c r="CG42" s="149" t="str">
        <f t="shared" si="60"/>
        <v/>
      </c>
      <c r="CH42" s="149" t="str">
        <f t="shared" si="61"/>
        <v/>
      </c>
      <c r="CI42" s="149" t="str">
        <f t="shared" si="62"/>
        <v/>
      </c>
      <c r="CJ42" s="149" t="str">
        <f t="shared" si="63"/>
        <v/>
      </c>
      <c r="CK42" s="149" t="str">
        <f t="shared" si="64"/>
        <v/>
      </c>
      <c r="CL42" s="149" t="str">
        <f t="shared" si="65"/>
        <v/>
      </c>
      <c r="CM42" s="149" t="str">
        <f t="shared" si="66"/>
        <v/>
      </c>
      <c r="CN42" s="149" t="str">
        <f t="shared" si="67"/>
        <v/>
      </c>
      <c r="CO42" s="149" t="str">
        <f t="shared" si="68"/>
        <v/>
      </c>
      <c r="CP42" s="149" t="str">
        <f t="shared" si="69"/>
        <v/>
      </c>
      <c r="CQ42" s="149" t="str">
        <f t="shared" si="70"/>
        <v/>
      </c>
      <c r="CR42" s="149" t="str">
        <f t="shared" si="71"/>
        <v/>
      </c>
      <c r="CS42" s="149" t="str">
        <f t="shared" si="72"/>
        <v/>
      </c>
      <c r="CT42" s="149" t="str">
        <f t="shared" si="73"/>
        <v/>
      </c>
      <c r="CU42" s="149" t="str">
        <f t="shared" si="74"/>
        <v/>
      </c>
      <c r="CV42" s="149" t="str">
        <f t="shared" si="75"/>
        <v/>
      </c>
      <c r="CW42" s="149" t="str">
        <f t="shared" si="76"/>
        <v/>
      </c>
      <c r="CX42" s="149" t="str">
        <f t="shared" si="77"/>
        <v/>
      </c>
      <c r="CY42" s="149" t="str">
        <f t="shared" si="78"/>
        <v/>
      </c>
      <c r="CZ42" s="149" t="str">
        <f t="shared" si="79"/>
        <v/>
      </c>
      <c r="DA42" s="149" t="str">
        <f t="shared" si="80"/>
        <v/>
      </c>
      <c r="DB42" s="149" t="str">
        <f t="shared" si="81"/>
        <v/>
      </c>
      <c r="DC42" s="149" t="str">
        <f t="shared" si="82"/>
        <v/>
      </c>
      <c r="DD42" s="149" t="str">
        <f t="shared" si="83"/>
        <v/>
      </c>
      <c r="DE42" s="149" t="str">
        <f t="shared" si="84"/>
        <v/>
      </c>
      <c r="DF42" s="149" t="str">
        <f t="shared" si="85"/>
        <v/>
      </c>
      <c r="DG42" s="149" t="str">
        <f t="shared" si="86"/>
        <v/>
      </c>
      <c r="DH42" s="149" t="str">
        <f t="shared" si="87"/>
        <v/>
      </c>
      <c r="DI42" s="149" t="str">
        <f t="shared" si="88"/>
        <v/>
      </c>
      <c r="DJ42" s="149" t="str">
        <f t="shared" si="89"/>
        <v/>
      </c>
      <c r="DK42" s="149" t="str">
        <f t="shared" si="90"/>
        <v/>
      </c>
      <c r="DL42" s="149" t="str">
        <f t="shared" si="91"/>
        <v/>
      </c>
      <c r="DM42" s="149" t="str">
        <f t="shared" si="92"/>
        <v/>
      </c>
      <c r="DN42" s="149" t="str">
        <f t="shared" si="93"/>
        <v/>
      </c>
      <c r="DO42" s="149" t="str">
        <f t="shared" si="94"/>
        <v/>
      </c>
      <c r="DP42" s="149" t="str">
        <f t="shared" si="95"/>
        <v/>
      </c>
      <c r="DQ42" s="149" t="str">
        <f t="shared" si="96"/>
        <v/>
      </c>
      <c r="DR42" s="149" t="str">
        <f t="shared" si="97"/>
        <v/>
      </c>
      <c r="DS42" s="149" t="str">
        <f t="shared" si="98"/>
        <v/>
      </c>
      <c r="DT42" s="149" t="str">
        <f t="shared" si="99"/>
        <v/>
      </c>
      <c r="DU42" s="149" t="str">
        <f t="shared" si="100"/>
        <v/>
      </c>
      <c r="DV42" s="149" t="str">
        <f t="shared" si="101"/>
        <v/>
      </c>
      <c r="DW42" s="149" t="str">
        <f t="shared" si="102"/>
        <v/>
      </c>
      <c r="DX42" s="149" t="str">
        <f t="shared" si="103"/>
        <v/>
      </c>
      <c r="DY42" s="149" t="str">
        <f t="shared" si="104"/>
        <v/>
      </c>
    </row>
    <row r="43" spans="2:129" x14ac:dyDescent="0.25">
      <c r="B43" s="153" t="str">
        <f>IF(Calculation!A49=0,"",Calculation!A49+ROW(B43)/10000)</f>
        <v/>
      </c>
      <c r="C43" s="92" t="str">
        <f>IF($B43="","",SMALL($B$7:$B$56,ROWS($B$7:B43)))</f>
        <v/>
      </c>
      <c r="D43" s="15" t="str">
        <f>IF(C43&lt;&gt;"",IF(E43&gt;Settings!$D$8,"D",IF(E43&gt;Settings!$D$9,"Q","G"))," ")</f>
        <v xml:space="preserve"> </v>
      </c>
      <c r="E43" s="12" t="str">
        <f t="shared" si="51"/>
        <v xml:space="preserve"> </v>
      </c>
      <c r="F43" s="102" t="str">
        <f>IF(Calculation!A49=0,"",Calculation!K49)</f>
        <v/>
      </c>
      <c r="H43" s="92" t="str">
        <f t="shared" si="52"/>
        <v/>
      </c>
      <c r="I43" s="15" t="str">
        <f>IF(H43&lt;&gt;"",IF(J43&gt;Settings!$D$8,"D",IF(J43&gt;Settings!$D$9,"Q","G"))," ")</f>
        <v xml:space="preserve"> </v>
      </c>
      <c r="J43" s="91">
        <f>SUM(DL7:DL56)</f>
        <v>0</v>
      </c>
      <c r="X43" s="148" t="str">
        <f t="shared" si="53"/>
        <v/>
      </c>
      <c r="Y43" s="148" t="str">
        <f>IF(X43="","",IF(Y42="","",$X43*Settings!$D$5-Y$6*Settings!$D$5))</f>
        <v/>
      </c>
      <c r="Z43" s="148" t="str">
        <f>IF(Y43="","",IF(Z42="","",$X43*Settings!$D$5-Z$6*Settings!$D$5))</f>
        <v/>
      </c>
      <c r="AA43" s="148" t="str">
        <f>IF(Z43="","",IF(AA42="","",$X43*Settings!$D$5-AA$6*Settings!$D$5))</f>
        <v/>
      </c>
      <c r="AB43" s="148" t="str">
        <f>IF(AA43="","",IF(AB42="","",$X43*Settings!$D$5-AB$6*Settings!$D$5))</f>
        <v/>
      </c>
      <c r="AC43" s="148" t="str">
        <f>IF(AB43="","",IF(AC42="","",$X43*Settings!$D$5-AC$6*Settings!$D$5))</f>
        <v/>
      </c>
      <c r="AD43" s="148" t="str">
        <f>IF(AC43="","",IF(AD42="","",$X43*Settings!$D$5-AD$6*Settings!$D$5))</f>
        <v/>
      </c>
      <c r="AE43" s="148" t="str">
        <f>IF(AD43="","",IF(AE42="","",$X43*Settings!$D$5-AE$6*Settings!$D$5))</f>
        <v/>
      </c>
      <c r="AF43" s="148" t="str">
        <f>IF(AE43="","",IF(AF42="","",$X43*Settings!$D$5-AF$6*Settings!$D$5))</f>
        <v/>
      </c>
      <c r="AG43" s="148" t="str">
        <f>IF(AF43="","",IF(AG42="","",$X43*Settings!$D$5-AG$6*Settings!$D$5))</f>
        <v/>
      </c>
      <c r="AH43" s="148" t="str">
        <f>IF(AG43="","",IF(AH42="","",$X43*Settings!$D$5-AH$6*Settings!$D$5))</f>
        <v/>
      </c>
      <c r="AI43" s="148" t="str">
        <f>IF(AH43="","",IF(AI42="","",$X43*Settings!$D$5-AI$6*Settings!$D$5))</f>
        <v/>
      </c>
      <c r="AJ43" s="148" t="str">
        <f>IF(AI43="","",IF(AJ42="","",$X43*Settings!$D$5-AJ$6*Settings!$D$5))</f>
        <v/>
      </c>
      <c r="AK43" s="148" t="str">
        <f>IF(AJ43="","",IF(AK42="","",$X43*Settings!$D$5-AK$6*Settings!$D$5))</f>
        <v/>
      </c>
      <c r="AL43" s="148" t="str">
        <f>IF(AK43="","",IF(AL42="","",$X43*Settings!$D$5-AL$6*Settings!$D$5))</f>
        <v/>
      </c>
      <c r="AM43" s="148" t="str">
        <f>IF(AL43="","",IF(AM42="","",$X43*Settings!$D$5-AM$6*Settings!$D$5))</f>
        <v/>
      </c>
      <c r="AN43" s="148" t="str">
        <f>IF(AM43="","",IF(AN42="","",$X43*Settings!$D$5-AN$6*Settings!$D$5))</f>
        <v/>
      </c>
      <c r="AO43" s="148" t="str">
        <f>IF(AN43="","",IF(AO42="","",$X43*Settings!$D$5-AO$6*Settings!$D$5))</f>
        <v/>
      </c>
      <c r="AP43" s="148" t="str">
        <f>IF(AO43="","",IF(AP42="","",$X43*Settings!$D$5-AP$6*Settings!$D$5))</f>
        <v/>
      </c>
      <c r="AQ43" s="148" t="str">
        <f>IF(AP43="","",IF(AQ42="","",$X43*Settings!$D$5-AQ$6*Settings!$D$5))</f>
        <v/>
      </c>
      <c r="AR43" s="148" t="str">
        <f>IF(AQ43="","",IF(AR42="","",$X43*Settings!$D$5-AR$6*Settings!$D$5))</f>
        <v/>
      </c>
      <c r="AS43" s="148" t="str">
        <f>IF(AR43="","",IF(AS42="","",$X43*Settings!$D$5-AS$6*Settings!$D$5))</f>
        <v/>
      </c>
      <c r="AT43" s="148" t="str">
        <f>IF(AS43="","",IF(AT42="","",$X43*Settings!$D$5-AT$6*Settings!$D$5))</f>
        <v/>
      </c>
      <c r="AU43" s="148" t="str">
        <f>IF(AT43="","",IF(AU42="","",$X43*Settings!$D$5-AU$6*Settings!$D$5))</f>
        <v/>
      </c>
      <c r="AV43" s="148" t="str">
        <f>IF(AU43="","",IF(AV42="","",$X43*Settings!$D$5-AV$6*Settings!$D$5))</f>
        <v/>
      </c>
      <c r="AW43" s="148" t="str">
        <f>IF(AV43="","",IF(AW42="","",$X43*Settings!$D$5-AW$6*Settings!$D$5))</f>
        <v/>
      </c>
      <c r="AX43" s="148" t="str">
        <f>IF(AW43="","",IF(AX42="","",$X43*Settings!$D$5-AX$6*Settings!$D$5))</f>
        <v/>
      </c>
      <c r="AY43" s="148" t="str">
        <f>IF(AX43="","",IF(AY42="","",$X43*Settings!$D$5-AY$6*Settings!$D$5))</f>
        <v/>
      </c>
      <c r="AZ43" s="148" t="str">
        <f>IF(AY43="","",IF(AZ42="","",$X43*Settings!$D$5-AZ$6*Settings!$D$5))</f>
        <v/>
      </c>
      <c r="BA43" s="148" t="str">
        <f>IF(AZ43="","",IF(BA42="","",$X43*Settings!$D$5-BA$6*Settings!$D$5))</f>
        <v/>
      </c>
      <c r="BB43" s="148" t="str">
        <f>IF(BA43="","",IF(BB42="","",$X43*Settings!$D$5-BB$6*Settings!$D$5))</f>
        <v/>
      </c>
      <c r="BC43" s="148" t="str">
        <f>IF(BB43="","",IF(BC42="","",$X43*Settings!$D$5-BC$6*Settings!$D$5))</f>
        <v/>
      </c>
      <c r="BD43" s="148" t="str">
        <f>IF(BC43="","",IF(BD42="","",$X43*Settings!$D$5-BD$6*Settings!$D$5))</f>
        <v/>
      </c>
      <c r="BE43" s="148" t="str">
        <f>IF(BD43="","",IF(BE42="","",$X43*Settings!$D$5-BE$6*Settings!$D$5))</f>
        <v/>
      </c>
      <c r="BF43" s="148" t="str">
        <f>IF(BE43="","",IF(BF42="","",$X43*Settings!$D$5-BF$6*Settings!$D$5))</f>
        <v/>
      </c>
      <c r="BG43" s="148" t="str">
        <f>IF(BF43="","",IF(BG42="","",$X43*Settings!$D$5-BG$6*Settings!$D$5))</f>
        <v/>
      </c>
      <c r="BH43" s="148" t="str">
        <f>IF(BG43="","",IF(BH42="","",$X43*Settings!$D$5-BH$6*Settings!$D$5))</f>
        <v/>
      </c>
      <c r="BI43" s="148" t="str">
        <f>IF(BH43="","",IF(BI42="","",$X43*Settings!$D$5-BI$6*Settings!$D$5))</f>
        <v/>
      </c>
      <c r="BJ43" s="148" t="str">
        <f>IF(BI43="","",IF(BJ42="","",$X43*Settings!$D$5-BJ$6*Settings!$D$5))</f>
        <v/>
      </c>
      <c r="BK43" s="148" t="str">
        <f>IF(BJ43="","",IF(BK42="","",$X43*Settings!$D$5-BK$6*Settings!$D$5))</f>
        <v/>
      </c>
      <c r="BL43" s="148" t="str">
        <f>IF(BK43="","",IF(BL42="","",$X43*Settings!$D$5-BL$6*Settings!$D$5))</f>
        <v/>
      </c>
      <c r="BM43" s="148" t="str">
        <f>IF(BL43="","",IF(BM42="","",$X43*Settings!$D$5-BM$6*Settings!$D$5))</f>
        <v/>
      </c>
      <c r="BN43" s="148" t="str">
        <f>IF(BM43="","",IF(BN42="","",$X43*Settings!$D$5-BN$6*Settings!$D$5))</f>
        <v/>
      </c>
      <c r="BO43" s="148" t="str">
        <f>IF(BN43="","",IF(BO42="","",$X43*Settings!$D$5-BO$6*Settings!$D$5))</f>
        <v/>
      </c>
      <c r="BP43" s="148" t="str">
        <f>IF(BO43="","",IF(BP42="","",$X43*Settings!$D$5-BP$6*Settings!$D$5))</f>
        <v/>
      </c>
      <c r="BQ43" s="148" t="str">
        <f>IF(BP43="","",IF(BQ42="","",$X43*Settings!$D$5-BQ$6*Settings!$D$5))</f>
        <v/>
      </c>
      <c r="BR43" s="148" t="str">
        <f>IF(BQ43="","",IF(BR42="","",$X43*Settings!$D$5-BR$6*Settings!$D$5))</f>
        <v/>
      </c>
      <c r="BS43" s="148" t="str">
        <f>IF(BR43="","",IF(BS42="","",$X43*Settings!$D$5-BS$6*Settings!$D$5))</f>
        <v/>
      </c>
      <c r="BT43" s="148" t="str">
        <f>IF(BS43="","",IF(BT42="","",$X43*Settings!$D$5-BT$6*Settings!$D$5))</f>
        <v/>
      </c>
      <c r="BU43" s="148" t="str">
        <f>IF(BT43="","",IF(BU42="","",$X43*Settings!$D$5-BU$6*Settings!$D$5))</f>
        <v/>
      </c>
      <c r="BV43" s="148" t="str">
        <f>IF(BU43="","",IF(BV42="","",$X43*Settings!$D$5-BV$6*Settings!$D$5))</f>
        <v/>
      </c>
      <c r="BX43" s="144">
        <v>37</v>
      </c>
      <c r="BY43" s="145">
        <v>6.239280714906164E-2</v>
      </c>
      <c r="CA43" s="148" t="str">
        <f t="shared" si="54"/>
        <v/>
      </c>
      <c r="CB43" s="149" t="str">
        <f t="shared" si="55"/>
        <v/>
      </c>
      <c r="CC43" s="149" t="str">
        <f t="shared" si="56"/>
        <v/>
      </c>
      <c r="CD43" s="149" t="str">
        <f t="shared" si="57"/>
        <v/>
      </c>
      <c r="CE43" s="149" t="str">
        <f t="shared" si="58"/>
        <v/>
      </c>
      <c r="CF43" s="149" t="str">
        <f t="shared" si="59"/>
        <v/>
      </c>
      <c r="CG43" s="149" t="str">
        <f t="shared" si="60"/>
        <v/>
      </c>
      <c r="CH43" s="149" t="str">
        <f t="shared" si="61"/>
        <v/>
      </c>
      <c r="CI43" s="149" t="str">
        <f t="shared" si="62"/>
        <v/>
      </c>
      <c r="CJ43" s="149" t="str">
        <f t="shared" si="63"/>
        <v/>
      </c>
      <c r="CK43" s="149" t="str">
        <f t="shared" si="64"/>
        <v/>
      </c>
      <c r="CL43" s="149" t="str">
        <f t="shared" si="65"/>
        <v/>
      </c>
      <c r="CM43" s="149" t="str">
        <f t="shared" si="66"/>
        <v/>
      </c>
      <c r="CN43" s="149" t="str">
        <f t="shared" si="67"/>
        <v/>
      </c>
      <c r="CO43" s="149" t="str">
        <f t="shared" si="68"/>
        <v/>
      </c>
      <c r="CP43" s="149" t="str">
        <f t="shared" si="69"/>
        <v/>
      </c>
      <c r="CQ43" s="149" t="str">
        <f t="shared" si="70"/>
        <v/>
      </c>
      <c r="CR43" s="149" t="str">
        <f t="shared" si="71"/>
        <v/>
      </c>
      <c r="CS43" s="149" t="str">
        <f t="shared" si="72"/>
        <v/>
      </c>
      <c r="CT43" s="149" t="str">
        <f t="shared" si="73"/>
        <v/>
      </c>
      <c r="CU43" s="149" t="str">
        <f t="shared" si="74"/>
        <v/>
      </c>
      <c r="CV43" s="149" t="str">
        <f t="shared" si="75"/>
        <v/>
      </c>
      <c r="CW43" s="149" t="str">
        <f t="shared" si="76"/>
        <v/>
      </c>
      <c r="CX43" s="149" t="str">
        <f t="shared" si="77"/>
        <v/>
      </c>
      <c r="CY43" s="149" t="str">
        <f t="shared" si="78"/>
        <v/>
      </c>
      <c r="CZ43" s="149" t="str">
        <f t="shared" si="79"/>
        <v/>
      </c>
      <c r="DA43" s="149" t="str">
        <f t="shared" si="80"/>
        <v/>
      </c>
      <c r="DB43" s="149" t="str">
        <f t="shared" si="81"/>
        <v/>
      </c>
      <c r="DC43" s="149" t="str">
        <f t="shared" si="82"/>
        <v/>
      </c>
      <c r="DD43" s="149" t="str">
        <f t="shared" si="83"/>
        <v/>
      </c>
      <c r="DE43" s="149" t="str">
        <f t="shared" si="84"/>
        <v/>
      </c>
      <c r="DF43" s="149" t="str">
        <f t="shared" si="85"/>
        <v/>
      </c>
      <c r="DG43" s="149" t="str">
        <f t="shared" si="86"/>
        <v/>
      </c>
      <c r="DH43" s="149" t="str">
        <f t="shared" si="87"/>
        <v/>
      </c>
      <c r="DI43" s="149" t="str">
        <f t="shared" si="88"/>
        <v/>
      </c>
      <c r="DJ43" s="149" t="str">
        <f t="shared" si="89"/>
        <v/>
      </c>
      <c r="DK43" s="149" t="str">
        <f t="shared" si="90"/>
        <v/>
      </c>
      <c r="DL43" s="149" t="str">
        <f t="shared" si="91"/>
        <v/>
      </c>
      <c r="DM43" s="149" t="str">
        <f t="shared" si="92"/>
        <v/>
      </c>
      <c r="DN43" s="149" t="str">
        <f t="shared" si="93"/>
        <v/>
      </c>
      <c r="DO43" s="149" t="str">
        <f t="shared" si="94"/>
        <v/>
      </c>
      <c r="DP43" s="149" t="str">
        <f t="shared" si="95"/>
        <v/>
      </c>
      <c r="DQ43" s="149" t="str">
        <f t="shared" si="96"/>
        <v/>
      </c>
      <c r="DR43" s="149" t="str">
        <f t="shared" si="97"/>
        <v/>
      </c>
      <c r="DS43" s="149" t="str">
        <f t="shared" si="98"/>
        <v/>
      </c>
      <c r="DT43" s="149" t="str">
        <f t="shared" si="99"/>
        <v/>
      </c>
      <c r="DU43" s="149" t="str">
        <f t="shared" si="100"/>
        <v/>
      </c>
      <c r="DV43" s="149" t="str">
        <f t="shared" si="101"/>
        <v/>
      </c>
      <c r="DW43" s="149" t="str">
        <f t="shared" si="102"/>
        <v/>
      </c>
      <c r="DX43" s="149" t="str">
        <f t="shared" si="103"/>
        <v/>
      </c>
      <c r="DY43" s="149" t="str">
        <f t="shared" si="104"/>
        <v/>
      </c>
    </row>
    <row r="44" spans="2:129" x14ac:dyDescent="0.25">
      <c r="B44" s="153" t="str">
        <f>IF(Calculation!A50=0,"",Calculation!A50+ROW(B44)/10000)</f>
        <v/>
      </c>
      <c r="C44" s="92" t="str">
        <f>IF($B44="","",SMALL($B$7:$B$56,ROWS($B$7:B44)))</f>
        <v/>
      </c>
      <c r="D44" s="15" t="str">
        <f>IF(C44&lt;&gt;"",IF(E44&gt;Settings!$D$8,"D",IF(E44&gt;Settings!$D$9,"Q","G"))," ")</f>
        <v xml:space="preserve"> </v>
      </c>
      <c r="E44" s="12" t="str">
        <f t="shared" si="51"/>
        <v xml:space="preserve"> </v>
      </c>
      <c r="F44" s="102" t="str">
        <f>IF(Calculation!A50=0,"",Calculation!K50)</f>
        <v/>
      </c>
      <c r="H44" s="92" t="str">
        <f t="shared" si="52"/>
        <v/>
      </c>
      <c r="I44" s="15" t="str">
        <f>IF(H44&lt;&gt;"",IF(J44&gt;Settings!$D$8,"D",IF(J44&gt;Settings!$D$9,"Q","G"))," ")</f>
        <v xml:space="preserve"> </v>
      </c>
      <c r="J44" s="91">
        <f>SUM(DM7:DM56)</f>
        <v>0</v>
      </c>
      <c r="X44" s="148" t="str">
        <f t="shared" si="53"/>
        <v/>
      </c>
      <c r="Y44" s="148" t="str">
        <f>IF(X44="","",IF(Y43="","",$X44*Settings!$D$5-Y$6*Settings!$D$5))</f>
        <v/>
      </c>
      <c r="Z44" s="148" t="str">
        <f>IF(Y44="","",IF(Z43="","",$X44*Settings!$D$5-Z$6*Settings!$D$5))</f>
        <v/>
      </c>
      <c r="AA44" s="148" t="str">
        <f>IF(Z44="","",IF(AA43="","",$X44*Settings!$D$5-AA$6*Settings!$D$5))</f>
        <v/>
      </c>
      <c r="AB44" s="148" t="str">
        <f>IF(AA44="","",IF(AB43="","",$X44*Settings!$D$5-AB$6*Settings!$D$5))</f>
        <v/>
      </c>
      <c r="AC44" s="148" t="str">
        <f>IF(AB44="","",IF(AC43="","",$X44*Settings!$D$5-AC$6*Settings!$D$5))</f>
        <v/>
      </c>
      <c r="AD44" s="148" t="str">
        <f>IF(AC44="","",IF(AD43="","",$X44*Settings!$D$5-AD$6*Settings!$D$5))</f>
        <v/>
      </c>
      <c r="AE44" s="148" t="str">
        <f>IF(AD44="","",IF(AE43="","",$X44*Settings!$D$5-AE$6*Settings!$D$5))</f>
        <v/>
      </c>
      <c r="AF44" s="148" t="str">
        <f>IF(AE44="","",IF(AF43="","",$X44*Settings!$D$5-AF$6*Settings!$D$5))</f>
        <v/>
      </c>
      <c r="AG44" s="148" t="str">
        <f>IF(AF44="","",IF(AG43="","",$X44*Settings!$D$5-AG$6*Settings!$D$5))</f>
        <v/>
      </c>
      <c r="AH44" s="148" t="str">
        <f>IF(AG44="","",IF(AH43="","",$X44*Settings!$D$5-AH$6*Settings!$D$5))</f>
        <v/>
      </c>
      <c r="AI44" s="148" t="str">
        <f>IF(AH44="","",IF(AI43="","",$X44*Settings!$D$5-AI$6*Settings!$D$5))</f>
        <v/>
      </c>
      <c r="AJ44" s="148" t="str">
        <f>IF(AI44="","",IF(AJ43="","",$X44*Settings!$D$5-AJ$6*Settings!$D$5))</f>
        <v/>
      </c>
      <c r="AK44" s="148" t="str">
        <f>IF(AJ44="","",IF(AK43="","",$X44*Settings!$D$5-AK$6*Settings!$D$5))</f>
        <v/>
      </c>
      <c r="AL44" s="148" t="str">
        <f>IF(AK44="","",IF(AL43="","",$X44*Settings!$D$5-AL$6*Settings!$D$5))</f>
        <v/>
      </c>
      <c r="AM44" s="148" t="str">
        <f>IF(AL44="","",IF(AM43="","",$X44*Settings!$D$5-AM$6*Settings!$D$5))</f>
        <v/>
      </c>
      <c r="AN44" s="148" t="str">
        <f>IF(AM44="","",IF(AN43="","",$X44*Settings!$D$5-AN$6*Settings!$D$5))</f>
        <v/>
      </c>
      <c r="AO44" s="148" t="str">
        <f>IF(AN44="","",IF(AO43="","",$X44*Settings!$D$5-AO$6*Settings!$D$5))</f>
        <v/>
      </c>
      <c r="AP44" s="148" t="str">
        <f>IF(AO44="","",IF(AP43="","",$X44*Settings!$D$5-AP$6*Settings!$D$5))</f>
        <v/>
      </c>
      <c r="AQ44" s="148" t="str">
        <f>IF(AP44="","",IF(AQ43="","",$X44*Settings!$D$5-AQ$6*Settings!$D$5))</f>
        <v/>
      </c>
      <c r="AR44" s="148" t="str">
        <f>IF(AQ44="","",IF(AR43="","",$X44*Settings!$D$5-AR$6*Settings!$D$5))</f>
        <v/>
      </c>
      <c r="AS44" s="148" t="str">
        <f>IF(AR44="","",IF(AS43="","",$X44*Settings!$D$5-AS$6*Settings!$D$5))</f>
        <v/>
      </c>
      <c r="AT44" s="148" t="str">
        <f>IF(AS44="","",IF(AT43="","",$X44*Settings!$D$5-AT$6*Settings!$D$5))</f>
        <v/>
      </c>
      <c r="AU44" s="148" t="str">
        <f>IF(AT44="","",IF(AU43="","",$X44*Settings!$D$5-AU$6*Settings!$D$5))</f>
        <v/>
      </c>
      <c r="AV44" s="148" t="str">
        <f>IF(AU44="","",IF(AV43="","",$X44*Settings!$D$5-AV$6*Settings!$D$5))</f>
        <v/>
      </c>
      <c r="AW44" s="148" t="str">
        <f>IF(AV44="","",IF(AW43="","",$X44*Settings!$D$5-AW$6*Settings!$D$5))</f>
        <v/>
      </c>
      <c r="AX44" s="148" t="str">
        <f>IF(AW44="","",IF(AX43="","",$X44*Settings!$D$5-AX$6*Settings!$D$5))</f>
        <v/>
      </c>
      <c r="AY44" s="148" t="str">
        <f>IF(AX44="","",IF(AY43="","",$X44*Settings!$D$5-AY$6*Settings!$D$5))</f>
        <v/>
      </c>
      <c r="AZ44" s="148" t="str">
        <f>IF(AY44="","",IF(AZ43="","",$X44*Settings!$D$5-AZ$6*Settings!$D$5))</f>
        <v/>
      </c>
      <c r="BA44" s="148" t="str">
        <f>IF(AZ44="","",IF(BA43="","",$X44*Settings!$D$5-BA$6*Settings!$D$5))</f>
        <v/>
      </c>
      <c r="BB44" s="148" t="str">
        <f>IF(BA44="","",IF(BB43="","",$X44*Settings!$D$5-BB$6*Settings!$D$5))</f>
        <v/>
      </c>
      <c r="BC44" s="148" t="str">
        <f>IF(BB44="","",IF(BC43="","",$X44*Settings!$D$5-BC$6*Settings!$D$5))</f>
        <v/>
      </c>
      <c r="BD44" s="148" t="str">
        <f>IF(BC44="","",IF(BD43="","",$X44*Settings!$D$5-BD$6*Settings!$D$5))</f>
        <v/>
      </c>
      <c r="BE44" s="148" t="str">
        <f>IF(BD44="","",IF(BE43="","",$X44*Settings!$D$5-BE$6*Settings!$D$5))</f>
        <v/>
      </c>
      <c r="BF44" s="148" t="str">
        <f>IF(BE44="","",IF(BF43="","",$X44*Settings!$D$5-BF$6*Settings!$D$5))</f>
        <v/>
      </c>
      <c r="BG44" s="148" t="str">
        <f>IF(BF44="","",IF(BG43="","",$X44*Settings!$D$5-BG$6*Settings!$D$5))</f>
        <v/>
      </c>
      <c r="BH44" s="148" t="str">
        <f>IF(BG44="","",IF(BH43="","",$X44*Settings!$D$5-BH$6*Settings!$D$5))</f>
        <v/>
      </c>
      <c r="BI44" s="148" t="str">
        <f>IF(BH44="","",IF(BI43="","",$X44*Settings!$D$5-BI$6*Settings!$D$5))</f>
        <v/>
      </c>
      <c r="BJ44" s="148" t="str">
        <f>IF(BI44="","",IF(BJ43="","",$X44*Settings!$D$5-BJ$6*Settings!$D$5))</f>
        <v/>
      </c>
      <c r="BK44" s="148" t="str">
        <f>IF(BJ44="","",IF(BK43="","",$X44*Settings!$D$5-BK$6*Settings!$D$5))</f>
        <v/>
      </c>
      <c r="BL44" s="148" t="str">
        <f>IF(BK44="","",IF(BL43="","",$X44*Settings!$D$5-BL$6*Settings!$D$5))</f>
        <v/>
      </c>
      <c r="BM44" s="148" t="str">
        <f>IF(BL44="","",IF(BM43="","",$X44*Settings!$D$5-BM$6*Settings!$D$5))</f>
        <v/>
      </c>
      <c r="BN44" s="148" t="str">
        <f>IF(BM44="","",IF(BN43="","",$X44*Settings!$D$5-BN$6*Settings!$D$5))</f>
        <v/>
      </c>
      <c r="BO44" s="148" t="str">
        <f>IF(BN44="","",IF(BO43="","",$X44*Settings!$D$5-BO$6*Settings!$D$5))</f>
        <v/>
      </c>
      <c r="BP44" s="148" t="str">
        <f>IF(BO44="","",IF(BP43="","",$X44*Settings!$D$5-BP$6*Settings!$D$5))</f>
        <v/>
      </c>
      <c r="BQ44" s="148" t="str">
        <f>IF(BP44="","",IF(BQ43="","",$X44*Settings!$D$5-BQ$6*Settings!$D$5))</f>
        <v/>
      </c>
      <c r="BR44" s="148" t="str">
        <f>IF(BQ44="","",IF(BR43="","",$X44*Settings!$D$5-BR$6*Settings!$D$5))</f>
        <v/>
      </c>
      <c r="BS44" s="148" t="str">
        <f>IF(BR44="","",IF(BS43="","",$X44*Settings!$D$5-BS$6*Settings!$D$5))</f>
        <v/>
      </c>
      <c r="BT44" s="148" t="str">
        <f>IF(BS44="","",IF(BT43="","",$X44*Settings!$D$5-BT$6*Settings!$D$5))</f>
        <v/>
      </c>
      <c r="BU44" s="148" t="str">
        <f>IF(BT44="","",IF(BU43="","",$X44*Settings!$D$5-BU$6*Settings!$D$5))</f>
        <v/>
      </c>
      <c r="BV44" s="148" t="str">
        <f>IF(BU44="","",IF(BV43="","",$X44*Settings!$D$5-BV$6*Settings!$D$5))</f>
        <v/>
      </c>
      <c r="BX44" s="144">
        <v>38</v>
      </c>
      <c r="BY44" s="145">
        <v>5.4507731368205102E-2</v>
      </c>
      <c r="CA44" s="148" t="str">
        <f t="shared" si="54"/>
        <v/>
      </c>
      <c r="CB44" s="149" t="str">
        <f t="shared" si="55"/>
        <v/>
      </c>
      <c r="CC44" s="149" t="str">
        <f t="shared" si="56"/>
        <v/>
      </c>
      <c r="CD44" s="149" t="str">
        <f t="shared" si="57"/>
        <v/>
      </c>
      <c r="CE44" s="149" t="str">
        <f t="shared" si="58"/>
        <v/>
      </c>
      <c r="CF44" s="149" t="str">
        <f t="shared" si="59"/>
        <v/>
      </c>
      <c r="CG44" s="149" t="str">
        <f t="shared" si="60"/>
        <v/>
      </c>
      <c r="CH44" s="149" t="str">
        <f t="shared" si="61"/>
        <v/>
      </c>
      <c r="CI44" s="149" t="str">
        <f t="shared" si="62"/>
        <v/>
      </c>
      <c r="CJ44" s="149" t="str">
        <f t="shared" si="63"/>
        <v/>
      </c>
      <c r="CK44" s="149" t="str">
        <f t="shared" si="64"/>
        <v/>
      </c>
      <c r="CL44" s="149" t="str">
        <f t="shared" si="65"/>
        <v/>
      </c>
      <c r="CM44" s="149" t="str">
        <f t="shared" si="66"/>
        <v/>
      </c>
      <c r="CN44" s="149" t="str">
        <f t="shared" si="67"/>
        <v/>
      </c>
      <c r="CO44" s="149" t="str">
        <f t="shared" si="68"/>
        <v/>
      </c>
      <c r="CP44" s="149" t="str">
        <f t="shared" si="69"/>
        <v/>
      </c>
      <c r="CQ44" s="149" t="str">
        <f t="shared" si="70"/>
        <v/>
      </c>
      <c r="CR44" s="149" t="str">
        <f t="shared" si="71"/>
        <v/>
      </c>
      <c r="CS44" s="149" t="str">
        <f t="shared" si="72"/>
        <v/>
      </c>
      <c r="CT44" s="149" t="str">
        <f t="shared" si="73"/>
        <v/>
      </c>
      <c r="CU44" s="149" t="str">
        <f t="shared" si="74"/>
        <v/>
      </c>
      <c r="CV44" s="149" t="str">
        <f t="shared" si="75"/>
        <v/>
      </c>
      <c r="CW44" s="149" t="str">
        <f t="shared" si="76"/>
        <v/>
      </c>
      <c r="CX44" s="149" t="str">
        <f t="shared" si="77"/>
        <v/>
      </c>
      <c r="CY44" s="149" t="str">
        <f t="shared" si="78"/>
        <v/>
      </c>
      <c r="CZ44" s="149" t="str">
        <f t="shared" si="79"/>
        <v/>
      </c>
      <c r="DA44" s="149" t="str">
        <f t="shared" si="80"/>
        <v/>
      </c>
      <c r="DB44" s="149" t="str">
        <f t="shared" si="81"/>
        <v/>
      </c>
      <c r="DC44" s="149" t="str">
        <f t="shared" si="82"/>
        <v/>
      </c>
      <c r="DD44" s="149" t="str">
        <f t="shared" si="83"/>
        <v/>
      </c>
      <c r="DE44" s="149" t="str">
        <f t="shared" si="84"/>
        <v/>
      </c>
      <c r="DF44" s="149" t="str">
        <f t="shared" si="85"/>
        <v/>
      </c>
      <c r="DG44" s="149" t="str">
        <f t="shared" si="86"/>
        <v/>
      </c>
      <c r="DH44" s="149" t="str">
        <f t="shared" si="87"/>
        <v/>
      </c>
      <c r="DI44" s="149" t="str">
        <f t="shared" si="88"/>
        <v/>
      </c>
      <c r="DJ44" s="149" t="str">
        <f t="shared" si="89"/>
        <v/>
      </c>
      <c r="DK44" s="149" t="str">
        <f t="shared" si="90"/>
        <v/>
      </c>
      <c r="DL44" s="149" t="str">
        <f t="shared" si="91"/>
        <v/>
      </c>
      <c r="DM44" s="149" t="str">
        <f t="shared" si="92"/>
        <v/>
      </c>
      <c r="DN44" s="149" t="str">
        <f t="shared" si="93"/>
        <v/>
      </c>
      <c r="DO44" s="149" t="str">
        <f t="shared" si="94"/>
        <v/>
      </c>
      <c r="DP44" s="149" t="str">
        <f t="shared" si="95"/>
        <v/>
      </c>
      <c r="DQ44" s="149" t="str">
        <f t="shared" si="96"/>
        <v/>
      </c>
      <c r="DR44" s="149" t="str">
        <f t="shared" si="97"/>
        <v/>
      </c>
      <c r="DS44" s="149" t="str">
        <f t="shared" si="98"/>
        <v/>
      </c>
      <c r="DT44" s="149" t="str">
        <f t="shared" si="99"/>
        <v/>
      </c>
      <c r="DU44" s="149" t="str">
        <f t="shared" si="100"/>
        <v/>
      </c>
      <c r="DV44" s="149" t="str">
        <f t="shared" si="101"/>
        <v/>
      </c>
      <c r="DW44" s="149" t="str">
        <f t="shared" si="102"/>
        <v/>
      </c>
      <c r="DX44" s="149" t="str">
        <f t="shared" si="103"/>
        <v/>
      </c>
      <c r="DY44" s="149" t="str">
        <f t="shared" si="104"/>
        <v/>
      </c>
    </row>
    <row r="45" spans="2:129" x14ac:dyDescent="0.25">
      <c r="B45" s="153" t="str">
        <f>IF(Calculation!A51=0,"",Calculation!A51+ROW(B45)/10000)</f>
        <v/>
      </c>
      <c r="C45" s="92" t="str">
        <f>IF($B45="","",SMALL($B$7:$B$56,ROWS($B$7:B45)))</f>
        <v/>
      </c>
      <c r="D45" s="15" t="str">
        <f>IF(C45&lt;&gt;"",IF(E45&gt;Settings!$D$8,"D",IF(E45&gt;Settings!$D$9,"Q","G"))," ")</f>
        <v xml:space="preserve"> </v>
      </c>
      <c r="E45" s="12" t="str">
        <f t="shared" si="51"/>
        <v xml:space="preserve"> </v>
      </c>
      <c r="F45" s="102" t="str">
        <f>IF(Calculation!A51=0,"",Calculation!K51)</f>
        <v/>
      </c>
      <c r="H45" s="92" t="str">
        <f t="shared" si="52"/>
        <v/>
      </c>
      <c r="I45" s="15" t="str">
        <f>IF(H45&lt;&gt;"",IF(J45&gt;Settings!$D$8,"D",IF(J45&gt;Settings!$D$9,"Q","G"))," ")</f>
        <v xml:space="preserve"> </v>
      </c>
      <c r="J45" s="91">
        <f>SUM(DN7:DN56)</f>
        <v>0</v>
      </c>
      <c r="X45" s="148" t="str">
        <f t="shared" si="53"/>
        <v/>
      </c>
      <c r="Y45" s="148" t="str">
        <f>IF(X45="","",IF(Y44="","",$X45*Settings!$D$5-Y$6*Settings!$D$5))</f>
        <v/>
      </c>
      <c r="Z45" s="148" t="str">
        <f>IF(Y45="","",IF(Z44="","",$X45*Settings!$D$5-Z$6*Settings!$D$5))</f>
        <v/>
      </c>
      <c r="AA45" s="148" t="str">
        <f>IF(Z45="","",IF(AA44="","",$X45*Settings!$D$5-AA$6*Settings!$D$5))</f>
        <v/>
      </c>
      <c r="AB45" s="148" t="str">
        <f>IF(AA45="","",IF(AB44="","",$X45*Settings!$D$5-AB$6*Settings!$D$5))</f>
        <v/>
      </c>
      <c r="AC45" s="148" t="str">
        <f>IF(AB45="","",IF(AC44="","",$X45*Settings!$D$5-AC$6*Settings!$D$5))</f>
        <v/>
      </c>
      <c r="AD45" s="148" t="str">
        <f>IF(AC45="","",IF(AD44="","",$X45*Settings!$D$5-AD$6*Settings!$D$5))</f>
        <v/>
      </c>
      <c r="AE45" s="148" t="str">
        <f>IF(AD45="","",IF(AE44="","",$X45*Settings!$D$5-AE$6*Settings!$D$5))</f>
        <v/>
      </c>
      <c r="AF45" s="148" t="str">
        <f>IF(AE45="","",IF(AF44="","",$X45*Settings!$D$5-AF$6*Settings!$D$5))</f>
        <v/>
      </c>
      <c r="AG45" s="148" t="str">
        <f>IF(AF45="","",IF(AG44="","",$X45*Settings!$D$5-AG$6*Settings!$D$5))</f>
        <v/>
      </c>
      <c r="AH45" s="148" t="str">
        <f>IF(AG45="","",IF(AH44="","",$X45*Settings!$D$5-AH$6*Settings!$D$5))</f>
        <v/>
      </c>
      <c r="AI45" s="148" t="str">
        <f>IF(AH45="","",IF(AI44="","",$X45*Settings!$D$5-AI$6*Settings!$D$5))</f>
        <v/>
      </c>
      <c r="AJ45" s="148" t="str">
        <f>IF(AI45="","",IF(AJ44="","",$X45*Settings!$D$5-AJ$6*Settings!$D$5))</f>
        <v/>
      </c>
      <c r="AK45" s="148" t="str">
        <f>IF(AJ45="","",IF(AK44="","",$X45*Settings!$D$5-AK$6*Settings!$D$5))</f>
        <v/>
      </c>
      <c r="AL45" s="148" t="str">
        <f>IF(AK45="","",IF(AL44="","",$X45*Settings!$D$5-AL$6*Settings!$D$5))</f>
        <v/>
      </c>
      <c r="AM45" s="148" t="str">
        <f>IF(AL45="","",IF(AM44="","",$X45*Settings!$D$5-AM$6*Settings!$D$5))</f>
        <v/>
      </c>
      <c r="AN45" s="148" t="str">
        <f>IF(AM45="","",IF(AN44="","",$X45*Settings!$D$5-AN$6*Settings!$D$5))</f>
        <v/>
      </c>
      <c r="AO45" s="148" t="str">
        <f>IF(AN45="","",IF(AO44="","",$X45*Settings!$D$5-AO$6*Settings!$D$5))</f>
        <v/>
      </c>
      <c r="AP45" s="148" t="str">
        <f>IF(AO45="","",IF(AP44="","",$X45*Settings!$D$5-AP$6*Settings!$D$5))</f>
        <v/>
      </c>
      <c r="AQ45" s="148" t="str">
        <f>IF(AP45="","",IF(AQ44="","",$X45*Settings!$D$5-AQ$6*Settings!$D$5))</f>
        <v/>
      </c>
      <c r="AR45" s="148" t="str">
        <f>IF(AQ45="","",IF(AR44="","",$X45*Settings!$D$5-AR$6*Settings!$D$5))</f>
        <v/>
      </c>
      <c r="AS45" s="148" t="str">
        <f>IF(AR45="","",IF(AS44="","",$X45*Settings!$D$5-AS$6*Settings!$D$5))</f>
        <v/>
      </c>
      <c r="AT45" s="148" t="str">
        <f>IF(AS45="","",IF(AT44="","",$X45*Settings!$D$5-AT$6*Settings!$D$5))</f>
        <v/>
      </c>
      <c r="AU45" s="148" t="str">
        <f>IF(AT45="","",IF(AU44="","",$X45*Settings!$D$5-AU$6*Settings!$D$5))</f>
        <v/>
      </c>
      <c r="AV45" s="148" t="str">
        <f>IF(AU45="","",IF(AV44="","",$X45*Settings!$D$5-AV$6*Settings!$D$5))</f>
        <v/>
      </c>
      <c r="AW45" s="148" t="str">
        <f>IF(AV45="","",IF(AW44="","",$X45*Settings!$D$5-AW$6*Settings!$D$5))</f>
        <v/>
      </c>
      <c r="AX45" s="148" t="str">
        <f>IF(AW45="","",IF(AX44="","",$X45*Settings!$D$5-AX$6*Settings!$D$5))</f>
        <v/>
      </c>
      <c r="AY45" s="148" t="str">
        <f>IF(AX45="","",IF(AY44="","",$X45*Settings!$D$5-AY$6*Settings!$D$5))</f>
        <v/>
      </c>
      <c r="AZ45" s="148" t="str">
        <f>IF(AY45="","",IF(AZ44="","",$X45*Settings!$D$5-AZ$6*Settings!$D$5))</f>
        <v/>
      </c>
      <c r="BA45" s="148" t="str">
        <f>IF(AZ45="","",IF(BA44="","",$X45*Settings!$D$5-BA$6*Settings!$D$5))</f>
        <v/>
      </c>
      <c r="BB45" s="148" t="str">
        <f>IF(BA45="","",IF(BB44="","",$X45*Settings!$D$5-BB$6*Settings!$D$5))</f>
        <v/>
      </c>
      <c r="BC45" s="148" t="str">
        <f>IF(BB45="","",IF(BC44="","",$X45*Settings!$D$5-BC$6*Settings!$D$5))</f>
        <v/>
      </c>
      <c r="BD45" s="148" t="str">
        <f>IF(BC45="","",IF(BD44="","",$X45*Settings!$D$5-BD$6*Settings!$D$5))</f>
        <v/>
      </c>
      <c r="BE45" s="148" t="str">
        <f>IF(BD45="","",IF(BE44="","",$X45*Settings!$D$5-BE$6*Settings!$D$5))</f>
        <v/>
      </c>
      <c r="BF45" s="148" t="str">
        <f>IF(BE45="","",IF(BF44="","",$X45*Settings!$D$5-BF$6*Settings!$D$5))</f>
        <v/>
      </c>
      <c r="BG45" s="148" t="str">
        <f>IF(BF45="","",IF(BG44="","",$X45*Settings!$D$5-BG$6*Settings!$D$5))</f>
        <v/>
      </c>
      <c r="BH45" s="148" t="str">
        <f>IF(BG45="","",IF(BH44="","",$X45*Settings!$D$5-BH$6*Settings!$D$5))</f>
        <v/>
      </c>
      <c r="BI45" s="148" t="str">
        <f>IF(BH45="","",IF(BI44="","",$X45*Settings!$D$5-BI$6*Settings!$D$5))</f>
        <v/>
      </c>
      <c r="BJ45" s="148" t="str">
        <f>IF(BI45="","",IF(BJ44="","",$X45*Settings!$D$5-BJ$6*Settings!$D$5))</f>
        <v/>
      </c>
      <c r="BK45" s="148" t="str">
        <f>IF(BJ45="","",IF(BK44="","",$X45*Settings!$D$5-BK$6*Settings!$D$5))</f>
        <v/>
      </c>
      <c r="BL45" s="148" t="str">
        <f>IF(BK45="","",IF(BL44="","",$X45*Settings!$D$5-BL$6*Settings!$D$5))</f>
        <v/>
      </c>
      <c r="BM45" s="148" t="str">
        <f>IF(BL45="","",IF(BM44="","",$X45*Settings!$D$5-BM$6*Settings!$D$5))</f>
        <v/>
      </c>
      <c r="BN45" s="148" t="str">
        <f>IF(BM45="","",IF(BN44="","",$X45*Settings!$D$5-BN$6*Settings!$D$5))</f>
        <v/>
      </c>
      <c r="BO45" s="148" t="str">
        <f>IF(BN45="","",IF(BO44="","",$X45*Settings!$D$5-BO$6*Settings!$D$5))</f>
        <v/>
      </c>
      <c r="BP45" s="148" t="str">
        <f>IF(BO45="","",IF(BP44="","",$X45*Settings!$D$5-BP$6*Settings!$D$5))</f>
        <v/>
      </c>
      <c r="BQ45" s="148" t="str">
        <f>IF(BP45="","",IF(BQ44="","",$X45*Settings!$D$5-BQ$6*Settings!$D$5))</f>
        <v/>
      </c>
      <c r="BR45" s="148" t="str">
        <f>IF(BQ45="","",IF(BR44="","",$X45*Settings!$D$5-BR$6*Settings!$D$5))</f>
        <v/>
      </c>
      <c r="BS45" s="148" t="str">
        <f>IF(BR45="","",IF(BS44="","",$X45*Settings!$D$5-BS$6*Settings!$D$5))</f>
        <v/>
      </c>
      <c r="BT45" s="148" t="str">
        <f>IF(BS45="","",IF(BT44="","",$X45*Settings!$D$5-BT$6*Settings!$D$5))</f>
        <v/>
      </c>
      <c r="BU45" s="148" t="str">
        <f>IF(BT45="","",IF(BU44="","",$X45*Settings!$D$5-BU$6*Settings!$D$5))</f>
        <v/>
      </c>
      <c r="BV45" s="148" t="str">
        <f>IF(BU45="","",IF(BV44="","",$X45*Settings!$D$5-BV$6*Settings!$D$5))</f>
        <v/>
      </c>
      <c r="BX45" s="144">
        <v>39</v>
      </c>
      <c r="BY45" s="145">
        <v>4.7339480658335625E-2</v>
      </c>
      <c r="CA45" s="148" t="str">
        <f t="shared" si="54"/>
        <v/>
      </c>
      <c r="CB45" s="149" t="str">
        <f t="shared" si="55"/>
        <v/>
      </c>
      <c r="CC45" s="149" t="str">
        <f t="shared" si="56"/>
        <v/>
      </c>
      <c r="CD45" s="149" t="str">
        <f t="shared" si="57"/>
        <v/>
      </c>
      <c r="CE45" s="149" t="str">
        <f t="shared" si="58"/>
        <v/>
      </c>
      <c r="CF45" s="149" t="str">
        <f t="shared" si="59"/>
        <v/>
      </c>
      <c r="CG45" s="149" t="str">
        <f t="shared" si="60"/>
        <v/>
      </c>
      <c r="CH45" s="149" t="str">
        <f t="shared" si="61"/>
        <v/>
      </c>
      <c r="CI45" s="149" t="str">
        <f t="shared" si="62"/>
        <v/>
      </c>
      <c r="CJ45" s="149" t="str">
        <f t="shared" si="63"/>
        <v/>
      </c>
      <c r="CK45" s="149" t="str">
        <f t="shared" si="64"/>
        <v/>
      </c>
      <c r="CL45" s="149" t="str">
        <f t="shared" si="65"/>
        <v/>
      </c>
      <c r="CM45" s="149" t="str">
        <f t="shared" si="66"/>
        <v/>
      </c>
      <c r="CN45" s="149" t="str">
        <f t="shared" si="67"/>
        <v/>
      </c>
      <c r="CO45" s="149" t="str">
        <f t="shared" si="68"/>
        <v/>
      </c>
      <c r="CP45" s="149" t="str">
        <f t="shared" si="69"/>
        <v/>
      </c>
      <c r="CQ45" s="149" t="str">
        <f t="shared" si="70"/>
        <v/>
      </c>
      <c r="CR45" s="149" t="str">
        <f t="shared" si="71"/>
        <v/>
      </c>
      <c r="CS45" s="149" t="str">
        <f t="shared" si="72"/>
        <v/>
      </c>
      <c r="CT45" s="149" t="str">
        <f t="shared" si="73"/>
        <v/>
      </c>
      <c r="CU45" s="149" t="str">
        <f t="shared" si="74"/>
        <v/>
      </c>
      <c r="CV45" s="149" t="str">
        <f t="shared" si="75"/>
        <v/>
      </c>
      <c r="CW45" s="149" t="str">
        <f t="shared" si="76"/>
        <v/>
      </c>
      <c r="CX45" s="149" t="str">
        <f t="shared" si="77"/>
        <v/>
      </c>
      <c r="CY45" s="149" t="str">
        <f t="shared" si="78"/>
        <v/>
      </c>
      <c r="CZ45" s="149" t="str">
        <f t="shared" si="79"/>
        <v/>
      </c>
      <c r="DA45" s="149" t="str">
        <f t="shared" si="80"/>
        <v/>
      </c>
      <c r="DB45" s="149" t="str">
        <f t="shared" si="81"/>
        <v/>
      </c>
      <c r="DC45" s="149" t="str">
        <f t="shared" si="82"/>
        <v/>
      </c>
      <c r="DD45" s="149" t="str">
        <f t="shared" si="83"/>
        <v/>
      </c>
      <c r="DE45" s="149" t="str">
        <f t="shared" si="84"/>
        <v/>
      </c>
      <c r="DF45" s="149" t="str">
        <f t="shared" si="85"/>
        <v/>
      </c>
      <c r="DG45" s="149" t="str">
        <f t="shared" si="86"/>
        <v/>
      </c>
      <c r="DH45" s="149" t="str">
        <f t="shared" si="87"/>
        <v/>
      </c>
      <c r="DI45" s="149" t="str">
        <f t="shared" si="88"/>
        <v/>
      </c>
      <c r="DJ45" s="149" t="str">
        <f t="shared" si="89"/>
        <v/>
      </c>
      <c r="DK45" s="149" t="str">
        <f t="shared" si="90"/>
        <v/>
      </c>
      <c r="DL45" s="149" t="str">
        <f t="shared" si="91"/>
        <v/>
      </c>
      <c r="DM45" s="149" t="str">
        <f t="shared" si="92"/>
        <v/>
      </c>
      <c r="DN45" s="149" t="str">
        <f t="shared" si="93"/>
        <v/>
      </c>
      <c r="DO45" s="149" t="str">
        <f t="shared" si="94"/>
        <v/>
      </c>
      <c r="DP45" s="149" t="str">
        <f t="shared" si="95"/>
        <v/>
      </c>
      <c r="DQ45" s="149" t="str">
        <f t="shared" si="96"/>
        <v/>
      </c>
      <c r="DR45" s="149" t="str">
        <f t="shared" si="97"/>
        <v/>
      </c>
      <c r="DS45" s="149" t="str">
        <f t="shared" si="98"/>
        <v/>
      </c>
      <c r="DT45" s="149" t="str">
        <f t="shared" si="99"/>
        <v/>
      </c>
      <c r="DU45" s="149" t="str">
        <f t="shared" si="100"/>
        <v/>
      </c>
      <c r="DV45" s="149" t="str">
        <f t="shared" si="101"/>
        <v/>
      </c>
      <c r="DW45" s="149" t="str">
        <f t="shared" si="102"/>
        <v/>
      </c>
      <c r="DX45" s="149" t="str">
        <f t="shared" si="103"/>
        <v/>
      </c>
      <c r="DY45" s="149" t="str">
        <f t="shared" si="104"/>
        <v/>
      </c>
    </row>
    <row r="46" spans="2:129" x14ac:dyDescent="0.25">
      <c r="B46" s="153" t="str">
        <f>IF(Calculation!A52=0,"",Calculation!A52+ROW(B46)/10000)</f>
        <v/>
      </c>
      <c r="C46" s="92" t="str">
        <f>IF($B46="","",SMALL($B$7:$B$56,ROWS($B$7:B46)))</f>
        <v/>
      </c>
      <c r="D46" s="15" t="str">
        <f>IF(C46&lt;&gt;"",IF(E46&gt;Settings!$D$8,"D",IF(E46&gt;Settings!$D$9,"Q","G"))," ")</f>
        <v xml:space="preserve"> </v>
      </c>
      <c r="E46" s="12" t="str">
        <f t="shared" si="51"/>
        <v xml:space="preserve"> </v>
      </c>
      <c r="F46" s="102" t="str">
        <f>IF(Calculation!A52=0,"",Calculation!K52)</f>
        <v/>
      </c>
      <c r="H46" s="92" t="str">
        <f t="shared" si="52"/>
        <v/>
      </c>
      <c r="I46" s="15" t="str">
        <f>IF(H46&lt;&gt;"",IF(J46&gt;Settings!$D$8,"D",IF(J46&gt;Settings!$D$9,"Q","G"))," ")</f>
        <v xml:space="preserve"> </v>
      </c>
      <c r="J46" s="91">
        <f>SUM(DO7:DO56)</f>
        <v>0</v>
      </c>
      <c r="X46" s="148" t="str">
        <f t="shared" si="53"/>
        <v/>
      </c>
      <c r="Y46" s="148" t="str">
        <f>IF(X46="","",IF(Y45="","",$X46*Settings!$D$5-Y$6*Settings!$D$5))</f>
        <v/>
      </c>
      <c r="Z46" s="148" t="str">
        <f>IF(Y46="","",IF(Z45="","",$X46*Settings!$D$5-Z$6*Settings!$D$5))</f>
        <v/>
      </c>
      <c r="AA46" s="148" t="str">
        <f>IF(Z46="","",IF(AA45="","",$X46*Settings!$D$5-AA$6*Settings!$D$5))</f>
        <v/>
      </c>
      <c r="AB46" s="148" t="str">
        <f>IF(AA46="","",IF(AB45="","",$X46*Settings!$D$5-AB$6*Settings!$D$5))</f>
        <v/>
      </c>
      <c r="AC46" s="148" t="str">
        <f>IF(AB46="","",IF(AC45="","",$X46*Settings!$D$5-AC$6*Settings!$D$5))</f>
        <v/>
      </c>
      <c r="AD46" s="148" t="str">
        <f>IF(AC46="","",IF(AD45="","",$X46*Settings!$D$5-AD$6*Settings!$D$5))</f>
        <v/>
      </c>
      <c r="AE46" s="148" t="str">
        <f>IF(AD46="","",IF(AE45="","",$X46*Settings!$D$5-AE$6*Settings!$D$5))</f>
        <v/>
      </c>
      <c r="AF46" s="148" t="str">
        <f>IF(AE46="","",IF(AF45="","",$X46*Settings!$D$5-AF$6*Settings!$D$5))</f>
        <v/>
      </c>
      <c r="AG46" s="148" t="str">
        <f>IF(AF46="","",IF(AG45="","",$X46*Settings!$D$5-AG$6*Settings!$D$5))</f>
        <v/>
      </c>
      <c r="AH46" s="148" t="str">
        <f>IF(AG46="","",IF(AH45="","",$X46*Settings!$D$5-AH$6*Settings!$D$5))</f>
        <v/>
      </c>
      <c r="AI46" s="148" t="str">
        <f>IF(AH46="","",IF(AI45="","",$X46*Settings!$D$5-AI$6*Settings!$D$5))</f>
        <v/>
      </c>
      <c r="AJ46" s="148" t="str">
        <f>IF(AI46="","",IF(AJ45="","",$X46*Settings!$D$5-AJ$6*Settings!$D$5))</f>
        <v/>
      </c>
      <c r="AK46" s="148" t="str">
        <f>IF(AJ46="","",IF(AK45="","",$X46*Settings!$D$5-AK$6*Settings!$D$5))</f>
        <v/>
      </c>
      <c r="AL46" s="148" t="str">
        <f>IF(AK46="","",IF(AL45="","",$X46*Settings!$D$5-AL$6*Settings!$D$5))</f>
        <v/>
      </c>
      <c r="AM46" s="148" t="str">
        <f>IF(AL46="","",IF(AM45="","",$X46*Settings!$D$5-AM$6*Settings!$D$5))</f>
        <v/>
      </c>
      <c r="AN46" s="148" t="str">
        <f>IF(AM46="","",IF(AN45="","",$X46*Settings!$D$5-AN$6*Settings!$D$5))</f>
        <v/>
      </c>
      <c r="AO46" s="148" t="str">
        <f>IF(AN46="","",IF(AO45="","",$X46*Settings!$D$5-AO$6*Settings!$D$5))</f>
        <v/>
      </c>
      <c r="AP46" s="148" t="str">
        <f>IF(AO46="","",IF(AP45="","",$X46*Settings!$D$5-AP$6*Settings!$D$5))</f>
        <v/>
      </c>
      <c r="AQ46" s="148" t="str">
        <f>IF(AP46="","",IF(AQ45="","",$X46*Settings!$D$5-AQ$6*Settings!$D$5))</f>
        <v/>
      </c>
      <c r="AR46" s="148" t="str">
        <f>IF(AQ46="","",IF(AR45="","",$X46*Settings!$D$5-AR$6*Settings!$D$5))</f>
        <v/>
      </c>
      <c r="AS46" s="148" t="str">
        <f>IF(AR46="","",IF(AS45="","",$X46*Settings!$D$5-AS$6*Settings!$D$5))</f>
        <v/>
      </c>
      <c r="AT46" s="148" t="str">
        <f>IF(AS46="","",IF(AT45="","",$X46*Settings!$D$5-AT$6*Settings!$D$5))</f>
        <v/>
      </c>
      <c r="AU46" s="148" t="str">
        <f>IF(AT46="","",IF(AU45="","",$X46*Settings!$D$5-AU$6*Settings!$D$5))</f>
        <v/>
      </c>
      <c r="AV46" s="148" t="str">
        <f>IF(AU46="","",IF(AV45="","",$X46*Settings!$D$5-AV$6*Settings!$D$5))</f>
        <v/>
      </c>
      <c r="AW46" s="148" t="str">
        <f>IF(AV46="","",IF(AW45="","",$X46*Settings!$D$5-AW$6*Settings!$D$5))</f>
        <v/>
      </c>
      <c r="AX46" s="148" t="str">
        <f>IF(AW46="","",IF(AX45="","",$X46*Settings!$D$5-AX$6*Settings!$D$5))</f>
        <v/>
      </c>
      <c r="AY46" s="148" t="str">
        <f>IF(AX46="","",IF(AY45="","",$X46*Settings!$D$5-AY$6*Settings!$D$5))</f>
        <v/>
      </c>
      <c r="AZ46" s="148" t="str">
        <f>IF(AY46="","",IF(AZ45="","",$X46*Settings!$D$5-AZ$6*Settings!$D$5))</f>
        <v/>
      </c>
      <c r="BA46" s="148" t="str">
        <f>IF(AZ46="","",IF(BA45="","",$X46*Settings!$D$5-BA$6*Settings!$D$5))</f>
        <v/>
      </c>
      <c r="BB46" s="148" t="str">
        <f>IF(BA46="","",IF(BB45="","",$X46*Settings!$D$5-BB$6*Settings!$D$5))</f>
        <v/>
      </c>
      <c r="BC46" s="148" t="str">
        <f>IF(BB46="","",IF(BC45="","",$X46*Settings!$D$5-BC$6*Settings!$D$5))</f>
        <v/>
      </c>
      <c r="BD46" s="148" t="str">
        <f>IF(BC46="","",IF(BD45="","",$X46*Settings!$D$5-BD$6*Settings!$D$5))</f>
        <v/>
      </c>
      <c r="BE46" s="148" t="str">
        <f>IF(BD46="","",IF(BE45="","",$X46*Settings!$D$5-BE$6*Settings!$D$5))</f>
        <v/>
      </c>
      <c r="BF46" s="148" t="str">
        <f>IF(BE46="","",IF(BF45="","",$X46*Settings!$D$5-BF$6*Settings!$D$5))</f>
        <v/>
      </c>
      <c r="BG46" s="148" t="str">
        <f>IF(BF46="","",IF(BG45="","",$X46*Settings!$D$5-BG$6*Settings!$D$5))</f>
        <v/>
      </c>
      <c r="BH46" s="148" t="str">
        <f>IF(BG46="","",IF(BH45="","",$X46*Settings!$D$5-BH$6*Settings!$D$5))</f>
        <v/>
      </c>
      <c r="BI46" s="148" t="str">
        <f>IF(BH46="","",IF(BI45="","",$X46*Settings!$D$5-BI$6*Settings!$D$5))</f>
        <v/>
      </c>
      <c r="BJ46" s="148" t="str">
        <f>IF(BI46="","",IF(BJ45="","",$X46*Settings!$D$5-BJ$6*Settings!$D$5))</f>
        <v/>
      </c>
      <c r="BK46" s="148" t="str">
        <f>IF(BJ46="","",IF(BK45="","",$X46*Settings!$D$5-BK$6*Settings!$D$5))</f>
        <v/>
      </c>
      <c r="BL46" s="148" t="str">
        <f>IF(BK46="","",IF(BL45="","",$X46*Settings!$D$5-BL$6*Settings!$D$5))</f>
        <v/>
      </c>
      <c r="BM46" s="148" t="str">
        <f>IF(BL46="","",IF(BM45="","",$X46*Settings!$D$5-BM$6*Settings!$D$5))</f>
        <v/>
      </c>
      <c r="BN46" s="148" t="str">
        <f>IF(BM46="","",IF(BN45="","",$X46*Settings!$D$5-BN$6*Settings!$D$5))</f>
        <v/>
      </c>
      <c r="BO46" s="148" t="str">
        <f>IF(BN46="","",IF(BO45="","",$X46*Settings!$D$5-BO$6*Settings!$D$5))</f>
        <v/>
      </c>
      <c r="BP46" s="148" t="str">
        <f>IF(BO46="","",IF(BP45="","",$X46*Settings!$D$5-BP$6*Settings!$D$5))</f>
        <v/>
      </c>
      <c r="BQ46" s="148" t="str">
        <f>IF(BP46="","",IF(BQ45="","",$X46*Settings!$D$5-BQ$6*Settings!$D$5))</f>
        <v/>
      </c>
      <c r="BR46" s="148" t="str">
        <f>IF(BQ46="","",IF(BR45="","",$X46*Settings!$D$5-BR$6*Settings!$D$5))</f>
        <v/>
      </c>
      <c r="BS46" s="148" t="str">
        <f>IF(BR46="","",IF(BS45="","",$X46*Settings!$D$5-BS$6*Settings!$D$5))</f>
        <v/>
      </c>
      <c r="BT46" s="148" t="str">
        <f>IF(BS46="","",IF(BT45="","",$X46*Settings!$D$5-BT$6*Settings!$D$5))</f>
        <v/>
      </c>
      <c r="BU46" s="148" t="str">
        <f>IF(BT46="","",IF(BU45="","",$X46*Settings!$D$5-BU$6*Settings!$D$5))</f>
        <v/>
      </c>
      <c r="BV46" s="148" t="str">
        <f>IF(BU46="","",IF(BV45="","",$X46*Settings!$D$5-BV$6*Settings!$D$5))</f>
        <v/>
      </c>
      <c r="BX46" s="144">
        <v>40</v>
      </c>
      <c r="BY46" s="145">
        <v>4.0888055019452987E-2</v>
      </c>
      <c r="CA46" s="148" t="str">
        <f t="shared" si="54"/>
        <v/>
      </c>
      <c r="CB46" s="149" t="str">
        <f t="shared" si="55"/>
        <v/>
      </c>
      <c r="CC46" s="149" t="str">
        <f t="shared" si="56"/>
        <v/>
      </c>
      <c r="CD46" s="149" t="str">
        <f t="shared" si="57"/>
        <v/>
      </c>
      <c r="CE46" s="149" t="str">
        <f t="shared" si="58"/>
        <v/>
      </c>
      <c r="CF46" s="149" t="str">
        <f t="shared" si="59"/>
        <v/>
      </c>
      <c r="CG46" s="149" t="str">
        <f t="shared" si="60"/>
        <v/>
      </c>
      <c r="CH46" s="149" t="str">
        <f t="shared" si="61"/>
        <v/>
      </c>
      <c r="CI46" s="149" t="str">
        <f t="shared" si="62"/>
        <v/>
      </c>
      <c r="CJ46" s="149" t="str">
        <f t="shared" si="63"/>
        <v/>
      </c>
      <c r="CK46" s="149" t="str">
        <f t="shared" si="64"/>
        <v/>
      </c>
      <c r="CL46" s="149" t="str">
        <f t="shared" si="65"/>
        <v/>
      </c>
      <c r="CM46" s="149" t="str">
        <f t="shared" si="66"/>
        <v/>
      </c>
      <c r="CN46" s="149" t="str">
        <f t="shared" si="67"/>
        <v/>
      </c>
      <c r="CO46" s="149" t="str">
        <f t="shared" si="68"/>
        <v/>
      </c>
      <c r="CP46" s="149" t="str">
        <f t="shared" si="69"/>
        <v/>
      </c>
      <c r="CQ46" s="149" t="str">
        <f t="shared" si="70"/>
        <v/>
      </c>
      <c r="CR46" s="149" t="str">
        <f t="shared" si="71"/>
        <v/>
      </c>
      <c r="CS46" s="149" t="str">
        <f t="shared" si="72"/>
        <v/>
      </c>
      <c r="CT46" s="149" t="str">
        <f t="shared" si="73"/>
        <v/>
      </c>
      <c r="CU46" s="149" t="str">
        <f t="shared" si="74"/>
        <v/>
      </c>
      <c r="CV46" s="149" t="str">
        <f t="shared" si="75"/>
        <v/>
      </c>
      <c r="CW46" s="149" t="str">
        <f t="shared" si="76"/>
        <v/>
      </c>
      <c r="CX46" s="149" t="str">
        <f t="shared" si="77"/>
        <v/>
      </c>
      <c r="CY46" s="149" t="str">
        <f t="shared" si="78"/>
        <v/>
      </c>
      <c r="CZ46" s="149" t="str">
        <f t="shared" si="79"/>
        <v/>
      </c>
      <c r="DA46" s="149" t="str">
        <f t="shared" si="80"/>
        <v/>
      </c>
      <c r="DB46" s="149" t="str">
        <f t="shared" si="81"/>
        <v/>
      </c>
      <c r="DC46" s="149" t="str">
        <f t="shared" si="82"/>
        <v/>
      </c>
      <c r="DD46" s="149" t="str">
        <f t="shared" si="83"/>
        <v/>
      </c>
      <c r="DE46" s="149" t="str">
        <f t="shared" si="84"/>
        <v/>
      </c>
      <c r="DF46" s="149" t="str">
        <f t="shared" si="85"/>
        <v/>
      </c>
      <c r="DG46" s="149" t="str">
        <f t="shared" si="86"/>
        <v/>
      </c>
      <c r="DH46" s="149" t="str">
        <f t="shared" si="87"/>
        <v/>
      </c>
      <c r="DI46" s="149" t="str">
        <f t="shared" si="88"/>
        <v/>
      </c>
      <c r="DJ46" s="149" t="str">
        <f t="shared" si="89"/>
        <v/>
      </c>
      <c r="DK46" s="149" t="str">
        <f t="shared" si="90"/>
        <v/>
      </c>
      <c r="DL46" s="149" t="str">
        <f t="shared" si="91"/>
        <v/>
      </c>
      <c r="DM46" s="149" t="str">
        <f t="shared" si="92"/>
        <v/>
      </c>
      <c r="DN46" s="149" t="str">
        <f t="shared" si="93"/>
        <v/>
      </c>
      <c r="DO46" s="149" t="str">
        <f t="shared" si="94"/>
        <v/>
      </c>
      <c r="DP46" s="149" t="str">
        <f t="shared" si="95"/>
        <v/>
      </c>
      <c r="DQ46" s="149" t="str">
        <f t="shared" si="96"/>
        <v/>
      </c>
      <c r="DR46" s="149" t="str">
        <f t="shared" si="97"/>
        <v/>
      </c>
      <c r="DS46" s="149" t="str">
        <f t="shared" si="98"/>
        <v/>
      </c>
      <c r="DT46" s="149" t="str">
        <f t="shared" si="99"/>
        <v/>
      </c>
      <c r="DU46" s="149" t="str">
        <f t="shared" si="100"/>
        <v/>
      </c>
      <c r="DV46" s="149" t="str">
        <f t="shared" si="101"/>
        <v/>
      </c>
      <c r="DW46" s="149" t="str">
        <f t="shared" si="102"/>
        <v/>
      </c>
      <c r="DX46" s="149" t="str">
        <f t="shared" si="103"/>
        <v/>
      </c>
      <c r="DY46" s="149" t="str">
        <f t="shared" si="104"/>
        <v/>
      </c>
    </row>
    <row r="47" spans="2:129" x14ac:dyDescent="0.25">
      <c r="B47" s="153" t="str">
        <f>IF(Calculation!A53=0,"",Calculation!A53+ROW(B47)/10000)</f>
        <v/>
      </c>
      <c r="C47" s="92" t="str">
        <f>IF($B47="","",SMALL($B$7:$B$56,ROWS($B$7:B47)))</f>
        <v/>
      </c>
      <c r="D47" s="15" t="str">
        <f>IF(C47&lt;&gt;"",IF(E47&gt;Settings!$D$8,"D",IF(E47&gt;Settings!$D$9,"Q","G"))," ")</f>
        <v xml:space="preserve"> </v>
      </c>
      <c r="E47" s="12" t="str">
        <f t="shared" si="51"/>
        <v xml:space="preserve"> </v>
      </c>
      <c r="F47" s="102" t="str">
        <f>IF(Calculation!A53=0,"",Calculation!K53)</f>
        <v/>
      </c>
      <c r="H47" s="92" t="str">
        <f t="shared" si="52"/>
        <v/>
      </c>
      <c r="I47" s="15" t="str">
        <f>IF(H47&lt;&gt;"",IF(J47&gt;Settings!$D$8,"D",IF(J47&gt;Settings!$D$9,"Q","G"))," ")</f>
        <v xml:space="preserve"> </v>
      </c>
      <c r="J47" s="91">
        <f>SUM(DP7:DP56)</f>
        <v>0</v>
      </c>
      <c r="X47" s="148" t="str">
        <f t="shared" si="53"/>
        <v/>
      </c>
      <c r="Y47" s="148" t="str">
        <f>IF(X47="","",IF(Y46="","",$X47*Settings!$D$5-Y$6*Settings!$D$5))</f>
        <v/>
      </c>
      <c r="Z47" s="148" t="str">
        <f>IF(Y47="","",IF(Z46="","",$X47*Settings!$D$5-Z$6*Settings!$D$5))</f>
        <v/>
      </c>
      <c r="AA47" s="148" t="str">
        <f>IF(Z47="","",IF(AA46="","",$X47*Settings!$D$5-AA$6*Settings!$D$5))</f>
        <v/>
      </c>
      <c r="AB47" s="148" t="str">
        <f>IF(AA47="","",IF(AB46="","",$X47*Settings!$D$5-AB$6*Settings!$D$5))</f>
        <v/>
      </c>
      <c r="AC47" s="148" t="str">
        <f>IF(AB47="","",IF(AC46="","",$X47*Settings!$D$5-AC$6*Settings!$D$5))</f>
        <v/>
      </c>
      <c r="AD47" s="148" t="str">
        <f>IF(AC47="","",IF(AD46="","",$X47*Settings!$D$5-AD$6*Settings!$D$5))</f>
        <v/>
      </c>
      <c r="AE47" s="148" t="str">
        <f>IF(AD47="","",IF(AE46="","",$X47*Settings!$D$5-AE$6*Settings!$D$5))</f>
        <v/>
      </c>
      <c r="AF47" s="148" t="str">
        <f>IF(AE47="","",IF(AF46="","",$X47*Settings!$D$5-AF$6*Settings!$D$5))</f>
        <v/>
      </c>
      <c r="AG47" s="148" t="str">
        <f>IF(AF47="","",IF(AG46="","",$X47*Settings!$D$5-AG$6*Settings!$D$5))</f>
        <v/>
      </c>
      <c r="AH47" s="148" t="str">
        <f>IF(AG47="","",IF(AH46="","",$X47*Settings!$D$5-AH$6*Settings!$D$5))</f>
        <v/>
      </c>
      <c r="AI47" s="148" t="str">
        <f>IF(AH47="","",IF(AI46="","",$X47*Settings!$D$5-AI$6*Settings!$D$5))</f>
        <v/>
      </c>
      <c r="AJ47" s="148" t="str">
        <f>IF(AI47="","",IF(AJ46="","",$X47*Settings!$D$5-AJ$6*Settings!$D$5))</f>
        <v/>
      </c>
      <c r="AK47" s="148" t="str">
        <f>IF(AJ47="","",IF(AK46="","",$X47*Settings!$D$5-AK$6*Settings!$D$5))</f>
        <v/>
      </c>
      <c r="AL47" s="148" t="str">
        <f>IF(AK47="","",IF(AL46="","",$X47*Settings!$D$5-AL$6*Settings!$D$5))</f>
        <v/>
      </c>
      <c r="AM47" s="148" t="str">
        <f>IF(AL47="","",IF(AM46="","",$X47*Settings!$D$5-AM$6*Settings!$D$5))</f>
        <v/>
      </c>
      <c r="AN47" s="148" t="str">
        <f>IF(AM47="","",IF(AN46="","",$X47*Settings!$D$5-AN$6*Settings!$D$5))</f>
        <v/>
      </c>
      <c r="AO47" s="148" t="str">
        <f>IF(AN47="","",IF(AO46="","",$X47*Settings!$D$5-AO$6*Settings!$D$5))</f>
        <v/>
      </c>
      <c r="AP47" s="148" t="str">
        <f>IF(AO47="","",IF(AP46="","",$X47*Settings!$D$5-AP$6*Settings!$D$5))</f>
        <v/>
      </c>
      <c r="AQ47" s="148" t="str">
        <f>IF(AP47="","",IF(AQ46="","",$X47*Settings!$D$5-AQ$6*Settings!$D$5))</f>
        <v/>
      </c>
      <c r="AR47" s="148" t="str">
        <f>IF(AQ47="","",IF(AR46="","",$X47*Settings!$D$5-AR$6*Settings!$D$5))</f>
        <v/>
      </c>
      <c r="AS47" s="148" t="str">
        <f>IF(AR47="","",IF(AS46="","",$X47*Settings!$D$5-AS$6*Settings!$D$5))</f>
        <v/>
      </c>
      <c r="AT47" s="148" t="str">
        <f>IF(AS47="","",IF(AT46="","",$X47*Settings!$D$5-AT$6*Settings!$D$5))</f>
        <v/>
      </c>
      <c r="AU47" s="148" t="str">
        <f>IF(AT47="","",IF(AU46="","",$X47*Settings!$D$5-AU$6*Settings!$D$5))</f>
        <v/>
      </c>
      <c r="AV47" s="148" t="str">
        <f>IF(AU47="","",IF(AV46="","",$X47*Settings!$D$5-AV$6*Settings!$D$5))</f>
        <v/>
      </c>
      <c r="AW47" s="148" t="str">
        <f>IF(AV47="","",IF(AW46="","",$X47*Settings!$D$5-AW$6*Settings!$D$5))</f>
        <v/>
      </c>
      <c r="AX47" s="148" t="str">
        <f>IF(AW47="","",IF(AX46="","",$X47*Settings!$D$5-AX$6*Settings!$D$5))</f>
        <v/>
      </c>
      <c r="AY47" s="148" t="str">
        <f>IF(AX47="","",IF(AY46="","",$X47*Settings!$D$5-AY$6*Settings!$D$5))</f>
        <v/>
      </c>
      <c r="AZ47" s="148" t="str">
        <f>IF(AY47="","",IF(AZ46="","",$X47*Settings!$D$5-AZ$6*Settings!$D$5))</f>
        <v/>
      </c>
      <c r="BA47" s="148" t="str">
        <f>IF(AZ47="","",IF(BA46="","",$X47*Settings!$D$5-BA$6*Settings!$D$5))</f>
        <v/>
      </c>
      <c r="BB47" s="148" t="str">
        <f>IF(BA47="","",IF(BB46="","",$X47*Settings!$D$5-BB$6*Settings!$D$5))</f>
        <v/>
      </c>
      <c r="BC47" s="148" t="str">
        <f>IF(BB47="","",IF(BC46="","",$X47*Settings!$D$5-BC$6*Settings!$D$5))</f>
        <v/>
      </c>
      <c r="BD47" s="148" t="str">
        <f>IF(BC47="","",IF(BD46="","",$X47*Settings!$D$5-BD$6*Settings!$D$5))</f>
        <v/>
      </c>
      <c r="BE47" s="148" t="str">
        <f>IF(BD47="","",IF(BE46="","",$X47*Settings!$D$5-BE$6*Settings!$D$5))</f>
        <v/>
      </c>
      <c r="BF47" s="148" t="str">
        <f>IF(BE47="","",IF(BF46="","",$X47*Settings!$D$5-BF$6*Settings!$D$5))</f>
        <v/>
      </c>
      <c r="BG47" s="148" t="str">
        <f>IF(BF47="","",IF(BG46="","",$X47*Settings!$D$5-BG$6*Settings!$D$5))</f>
        <v/>
      </c>
      <c r="BH47" s="148" t="str">
        <f>IF(BG47="","",IF(BH46="","",$X47*Settings!$D$5-BH$6*Settings!$D$5))</f>
        <v/>
      </c>
      <c r="BI47" s="148" t="str">
        <f>IF(BH47="","",IF(BI46="","",$X47*Settings!$D$5-BI$6*Settings!$D$5))</f>
        <v/>
      </c>
      <c r="BJ47" s="148" t="str">
        <f>IF(BI47="","",IF(BJ46="","",$X47*Settings!$D$5-BJ$6*Settings!$D$5))</f>
        <v/>
      </c>
      <c r="BK47" s="148" t="str">
        <f>IF(BJ47="","",IF(BK46="","",$X47*Settings!$D$5-BK$6*Settings!$D$5))</f>
        <v/>
      </c>
      <c r="BL47" s="148" t="str">
        <f>IF(BK47="","",IF(BL46="","",$X47*Settings!$D$5-BL$6*Settings!$D$5))</f>
        <v/>
      </c>
      <c r="BM47" s="148" t="str">
        <f>IF(BL47="","",IF(BM46="","",$X47*Settings!$D$5-BM$6*Settings!$D$5))</f>
        <v/>
      </c>
      <c r="BN47" s="148" t="str">
        <f>IF(BM47="","",IF(BN46="","",$X47*Settings!$D$5-BN$6*Settings!$D$5))</f>
        <v/>
      </c>
      <c r="BO47" s="148" t="str">
        <f>IF(BN47="","",IF(BO46="","",$X47*Settings!$D$5-BO$6*Settings!$D$5))</f>
        <v/>
      </c>
      <c r="BP47" s="148" t="str">
        <f>IF(BO47="","",IF(BP46="","",$X47*Settings!$D$5-BP$6*Settings!$D$5))</f>
        <v/>
      </c>
      <c r="BQ47" s="148" t="str">
        <f>IF(BP47="","",IF(BQ46="","",$X47*Settings!$D$5-BQ$6*Settings!$D$5))</f>
        <v/>
      </c>
      <c r="BR47" s="148" t="str">
        <f>IF(BQ47="","",IF(BR46="","",$X47*Settings!$D$5-BR$6*Settings!$D$5))</f>
        <v/>
      </c>
      <c r="BS47" s="148" t="str">
        <f>IF(BR47="","",IF(BS46="","",$X47*Settings!$D$5-BS$6*Settings!$D$5))</f>
        <v/>
      </c>
      <c r="BT47" s="148" t="str">
        <f>IF(BS47="","",IF(BT46="","",$X47*Settings!$D$5-BT$6*Settings!$D$5))</f>
        <v/>
      </c>
      <c r="BU47" s="148" t="str">
        <f>IF(BT47="","",IF(BU46="","",$X47*Settings!$D$5-BU$6*Settings!$D$5))</f>
        <v/>
      </c>
      <c r="BV47" s="148" t="str">
        <f>IF(BU47="","",IF(BV46="","",$X47*Settings!$D$5-BV$6*Settings!$D$5))</f>
        <v/>
      </c>
      <c r="BX47" s="144">
        <v>41</v>
      </c>
      <c r="BY47" s="145">
        <v>3.4436629380570453E-2</v>
      </c>
      <c r="CA47" s="148" t="str">
        <f t="shared" si="54"/>
        <v/>
      </c>
      <c r="CB47" s="149" t="str">
        <f t="shared" si="55"/>
        <v/>
      </c>
      <c r="CC47" s="149" t="str">
        <f t="shared" si="56"/>
        <v/>
      </c>
      <c r="CD47" s="149" t="str">
        <f t="shared" si="57"/>
        <v/>
      </c>
      <c r="CE47" s="149" t="str">
        <f t="shared" si="58"/>
        <v/>
      </c>
      <c r="CF47" s="149" t="str">
        <f t="shared" si="59"/>
        <v/>
      </c>
      <c r="CG47" s="149" t="str">
        <f t="shared" si="60"/>
        <v/>
      </c>
      <c r="CH47" s="149" t="str">
        <f t="shared" si="61"/>
        <v/>
      </c>
      <c r="CI47" s="149" t="str">
        <f t="shared" si="62"/>
        <v/>
      </c>
      <c r="CJ47" s="149" t="str">
        <f t="shared" si="63"/>
        <v/>
      </c>
      <c r="CK47" s="149" t="str">
        <f t="shared" si="64"/>
        <v/>
      </c>
      <c r="CL47" s="149" t="str">
        <f t="shared" si="65"/>
        <v/>
      </c>
      <c r="CM47" s="149" t="str">
        <f t="shared" si="66"/>
        <v/>
      </c>
      <c r="CN47" s="149" t="str">
        <f t="shared" si="67"/>
        <v/>
      </c>
      <c r="CO47" s="149" t="str">
        <f t="shared" si="68"/>
        <v/>
      </c>
      <c r="CP47" s="149" t="str">
        <f t="shared" si="69"/>
        <v/>
      </c>
      <c r="CQ47" s="149" t="str">
        <f t="shared" si="70"/>
        <v/>
      </c>
      <c r="CR47" s="149" t="str">
        <f t="shared" si="71"/>
        <v/>
      </c>
      <c r="CS47" s="149" t="str">
        <f t="shared" si="72"/>
        <v/>
      </c>
      <c r="CT47" s="149" t="str">
        <f t="shared" si="73"/>
        <v/>
      </c>
      <c r="CU47" s="149" t="str">
        <f t="shared" si="74"/>
        <v/>
      </c>
      <c r="CV47" s="149" t="str">
        <f t="shared" si="75"/>
        <v/>
      </c>
      <c r="CW47" s="149" t="str">
        <f t="shared" si="76"/>
        <v/>
      </c>
      <c r="CX47" s="149" t="str">
        <f t="shared" si="77"/>
        <v/>
      </c>
      <c r="CY47" s="149" t="str">
        <f t="shared" si="78"/>
        <v/>
      </c>
      <c r="CZ47" s="149" t="str">
        <f t="shared" si="79"/>
        <v/>
      </c>
      <c r="DA47" s="149" t="str">
        <f t="shared" si="80"/>
        <v/>
      </c>
      <c r="DB47" s="149" t="str">
        <f t="shared" si="81"/>
        <v/>
      </c>
      <c r="DC47" s="149" t="str">
        <f t="shared" si="82"/>
        <v/>
      </c>
      <c r="DD47" s="149" t="str">
        <f t="shared" si="83"/>
        <v/>
      </c>
      <c r="DE47" s="149" t="str">
        <f t="shared" si="84"/>
        <v/>
      </c>
      <c r="DF47" s="149" t="str">
        <f t="shared" si="85"/>
        <v/>
      </c>
      <c r="DG47" s="149" t="str">
        <f t="shared" si="86"/>
        <v/>
      </c>
      <c r="DH47" s="149" t="str">
        <f t="shared" si="87"/>
        <v/>
      </c>
      <c r="DI47" s="149" t="str">
        <f t="shared" si="88"/>
        <v/>
      </c>
      <c r="DJ47" s="149" t="str">
        <f t="shared" si="89"/>
        <v/>
      </c>
      <c r="DK47" s="149" t="str">
        <f t="shared" si="90"/>
        <v/>
      </c>
      <c r="DL47" s="149" t="str">
        <f t="shared" si="91"/>
        <v/>
      </c>
      <c r="DM47" s="149" t="str">
        <f t="shared" si="92"/>
        <v/>
      </c>
      <c r="DN47" s="149" t="str">
        <f t="shared" si="93"/>
        <v/>
      </c>
      <c r="DO47" s="149" t="str">
        <f t="shared" si="94"/>
        <v/>
      </c>
      <c r="DP47" s="149" t="str">
        <f t="shared" si="95"/>
        <v/>
      </c>
      <c r="DQ47" s="149" t="str">
        <f t="shared" si="96"/>
        <v/>
      </c>
      <c r="DR47" s="149" t="str">
        <f t="shared" si="97"/>
        <v/>
      </c>
      <c r="DS47" s="149" t="str">
        <f t="shared" si="98"/>
        <v/>
      </c>
      <c r="DT47" s="149" t="str">
        <f t="shared" si="99"/>
        <v/>
      </c>
      <c r="DU47" s="149" t="str">
        <f t="shared" si="100"/>
        <v/>
      </c>
      <c r="DV47" s="149" t="str">
        <f t="shared" si="101"/>
        <v/>
      </c>
      <c r="DW47" s="149" t="str">
        <f t="shared" si="102"/>
        <v/>
      </c>
      <c r="DX47" s="149" t="str">
        <f t="shared" si="103"/>
        <v/>
      </c>
      <c r="DY47" s="149" t="str">
        <f t="shared" si="104"/>
        <v/>
      </c>
    </row>
    <row r="48" spans="2:129" x14ac:dyDescent="0.25">
      <c r="B48" s="153" t="str">
        <f>IF(Calculation!A54=0,"",Calculation!A54+ROW(B48)/10000)</f>
        <v/>
      </c>
      <c r="C48" s="92" t="str">
        <f>IF($B48="","",SMALL($B$7:$B$56,ROWS($B$7:B48)))</f>
        <v/>
      </c>
      <c r="D48" s="15" t="str">
        <f>IF(C48&lt;&gt;"",IF(E48&gt;Settings!$D$8,"D",IF(E48&gt;Settings!$D$9,"Q","G"))," ")</f>
        <v xml:space="preserve"> </v>
      </c>
      <c r="E48" s="12" t="str">
        <f t="shared" si="51"/>
        <v xml:space="preserve"> </v>
      </c>
      <c r="F48" s="102" t="str">
        <f>IF(Calculation!A54=0,"",Calculation!K54)</f>
        <v/>
      </c>
      <c r="H48" s="92" t="str">
        <f t="shared" si="52"/>
        <v/>
      </c>
      <c r="I48" s="15" t="str">
        <f>IF(H48&lt;&gt;"",IF(J48&gt;Settings!$D$8,"D",IF(J48&gt;Settings!$D$9,"Q","G"))," ")</f>
        <v xml:space="preserve"> </v>
      </c>
      <c r="J48" s="91">
        <f>SUM(DQ7:DQ56)</f>
        <v>0</v>
      </c>
      <c r="X48" s="148" t="str">
        <f t="shared" si="53"/>
        <v/>
      </c>
      <c r="Y48" s="148" t="str">
        <f>IF(X48="","",IF(Y47="","",$X48*Settings!$D$5-Y$6*Settings!$D$5))</f>
        <v/>
      </c>
      <c r="Z48" s="148" t="str">
        <f>IF(Y48="","",IF(Z47="","",$X48*Settings!$D$5-Z$6*Settings!$D$5))</f>
        <v/>
      </c>
      <c r="AA48" s="148" t="str">
        <f>IF(Z48="","",IF(AA47="","",$X48*Settings!$D$5-AA$6*Settings!$D$5))</f>
        <v/>
      </c>
      <c r="AB48" s="148" t="str">
        <f>IF(AA48="","",IF(AB47="","",$X48*Settings!$D$5-AB$6*Settings!$D$5))</f>
        <v/>
      </c>
      <c r="AC48" s="148" t="str">
        <f>IF(AB48="","",IF(AC47="","",$X48*Settings!$D$5-AC$6*Settings!$D$5))</f>
        <v/>
      </c>
      <c r="AD48" s="148" t="str">
        <f>IF(AC48="","",IF(AD47="","",$X48*Settings!$D$5-AD$6*Settings!$D$5))</f>
        <v/>
      </c>
      <c r="AE48" s="148" t="str">
        <f>IF(AD48="","",IF(AE47="","",$X48*Settings!$D$5-AE$6*Settings!$D$5))</f>
        <v/>
      </c>
      <c r="AF48" s="148" t="str">
        <f>IF(AE48="","",IF(AF47="","",$X48*Settings!$D$5-AF$6*Settings!$D$5))</f>
        <v/>
      </c>
      <c r="AG48" s="148" t="str">
        <f>IF(AF48="","",IF(AG47="","",$X48*Settings!$D$5-AG$6*Settings!$D$5))</f>
        <v/>
      </c>
      <c r="AH48" s="148" t="str">
        <f>IF(AG48="","",IF(AH47="","",$X48*Settings!$D$5-AH$6*Settings!$D$5))</f>
        <v/>
      </c>
      <c r="AI48" s="148" t="str">
        <f>IF(AH48="","",IF(AI47="","",$X48*Settings!$D$5-AI$6*Settings!$D$5))</f>
        <v/>
      </c>
      <c r="AJ48" s="148" t="str">
        <f>IF(AI48="","",IF(AJ47="","",$X48*Settings!$D$5-AJ$6*Settings!$D$5))</f>
        <v/>
      </c>
      <c r="AK48" s="148" t="str">
        <f>IF(AJ48="","",IF(AK47="","",$X48*Settings!$D$5-AK$6*Settings!$D$5))</f>
        <v/>
      </c>
      <c r="AL48" s="148" t="str">
        <f>IF(AK48="","",IF(AL47="","",$X48*Settings!$D$5-AL$6*Settings!$D$5))</f>
        <v/>
      </c>
      <c r="AM48" s="148" t="str">
        <f>IF(AL48="","",IF(AM47="","",$X48*Settings!$D$5-AM$6*Settings!$D$5))</f>
        <v/>
      </c>
      <c r="AN48" s="148" t="str">
        <f>IF(AM48="","",IF(AN47="","",$X48*Settings!$D$5-AN$6*Settings!$D$5))</f>
        <v/>
      </c>
      <c r="AO48" s="148" t="str">
        <f>IF(AN48="","",IF(AO47="","",$X48*Settings!$D$5-AO$6*Settings!$D$5))</f>
        <v/>
      </c>
      <c r="AP48" s="148" t="str">
        <f>IF(AO48="","",IF(AP47="","",$X48*Settings!$D$5-AP$6*Settings!$D$5))</f>
        <v/>
      </c>
      <c r="AQ48" s="148" t="str">
        <f>IF(AP48="","",IF(AQ47="","",$X48*Settings!$D$5-AQ$6*Settings!$D$5))</f>
        <v/>
      </c>
      <c r="AR48" s="148" t="str">
        <f>IF(AQ48="","",IF(AR47="","",$X48*Settings!$D$5-AR$6*Settings!$D$5))</f>
        <v/>
      </c>
      <c r="AS48" s="148" t="str">
        <f>IF(AR48="","",IF(AS47="","",$X48*Settings!$D$5-AS$6*Settings!$D$5))</f>
        <v/>
      </c>
      <c r="AT48" s="148" t="str">
        <f>IF(AS48="","",IF(AT47="","",$X48*Settings!$D$5-AT$6*Settings!$D$5))</f>
        <v/>
      </c>
      <c r="AU48" s="148" t="str">
        <f>IF(AT48="","",IF(AU47="","",$X48*Settings!$D$5-AU$6*Settings!$D$5))</f>
        <v/>
      </c>
      <c r="AV48" s="148" t="str">
        <f>IF(AU48="","",IF(AV47="","",$X48*Settings!$D$5-AV$6*Settings!$D$5))</f>
        <v/>
      </c>
      <c r="AW48" s="148" t="str">
        <f>IF(AV48="","",IF(AW47="","",$X48*Settings!$D$5-AW$6*Settings!$D$5))</f>
        <v/>
      </c>
      <c r="AX48" s="148" t="str">
        <f>IF(AW48="","",IF(AX47="","",$X48*Settings!$D$5-AX$6*Settings!$D$5))</f>
        <v/>
      </c>
      <c r="AY48" s="148" t="str">
        <f>IF(AX48="","",IF(AY47="","",$X48*Settings!$D$5-AY$6*Settings!$D$5))</f>
        <v/>
      </c>
      <c r="AZ48" s="148" t="str">
        <f>IF(AY48="","",IF(AZ47="","",$X48*Settings!$D$5-AZ$6*Settings!$D$5))</f>
        <v/>
      </c>
      <c r="BA48" s="148" t="str">
        <f>IF(AZ48="","",IF(BA47="","",$X48*Settings!$D$5-BA$6*Settings!$D$5))</f>
        <v/>
      </c>
      <c r="BB48" s="148" t="str">
        <f>IF(BA48="","",IF(BB47="","",$X48*Settings!$D$5-BB$6*Settings!$D$5))</f>
        <v/>
      </c>
      <c r="BC48" s="148" t="str">
        <f>IF(BB48="","",IF(BC47="","",$X48*Settings!$D$5-BC$6*Settings!$D$5))</f>
        <v/>
      </c>
      <c r="BD48" s="148" t="str">
        <f>IF(BC48="","",IF(BD47="","",$X48*Settings!$D$5-BD$6*Settings!$D$5))</f>
        <v/>
      </c>
      <c r="BE48" s="148" t="str">
        <f>IF(BD48="","",IF(BE47="","",$X48*Settings!$D$5-BE$6*Settings!$D$5))</f>
        <v/>
      </c>
      <c r="BF48" s="148" t="str">
        <f>IF(BE48="","",IF(BF47="","",$X48*Settings!$D$5-BF$6*Settings!$D$5))</f>
        <v/>
      </c>
      <c r="BG48" s="148" t="str">
        <f>IF(BF48="","",IF(BG47="","",$X48*Settings!$D$5-BG$6*Settings!$D$5))</f>
        <v/>
      </c>
      <c r="BH48" s="148" t="str">
        <f>IF(BG48="","",IF(BH47="","",$X48*Settings!$D$5-BH$6*Settings!$D$5))</f>
        <v/>
      </c>
      <c r="BI48" s="148" t="str">
        <f>IF(BH48="","",IF(BI47="","",$X48*Settings!$D$5-BI$6*Settings!$D$5))</f>
        <v/>
      </c>
      <c r="BJ48" s="148" t="str">
        <f>IF(BI48="","",IF(BJ47="","",$X48*Settings!$D$5-BJ$6*Settings!$D$5))</f>
        <v/>
      </c>
      <c r="BK48" s="148" t="str">
        <f>IF(BJ48="","",IF(BK47="","",$X48*Settings!$D$5-BK$6*Settings!$D$5))</f>
        <v/>
      </c>
      <c r="BL48" s="148" t="str">
        <f>IF(BK48="","",IF(BL47="","",$X48*Settings!$D$5-BL$6*Settings!$D$5))</f>
        <v/>
      </c>
      <c r="BM48" s="148" t="str">
        <f>IF(BL48="","",IF(BM47="","",$X48*Settings!$D$5-BM$6*Settings!$D$5))</f>
        <v/>
      </c>
      <c r="BN48" s="148" t="str">
        <f>IF(BM48="","",IF(BN47="","",$X48*Settings!$D$5-BN$6*Settings!$D$5))</f>
        <v/>
      </c>
      <c r="BO48" s="148" t="str">
        <f>IF(BN48="","",IF(BO47="","",$X48*Settings!$D$5-BO$6*Settings!$D$5))</f>
        <v/>
      </c>
      <c r="BP48" s="148" t="str">
        <f>IF(BO48="","",IF(BP47="","",$X48*Settings!$D$5-BP$6*Settings!$D$5))</f>
        <v/>
      </c>
      <c r="BQ48" s="148" t="str">
        <f>IF(BP48="","",IF(BQ47="","",$X48*Settings!$D$5-BQ$6*Settings!$D$5))</f>
        <v/>
      </c>
      <c r="BR48" s="148" t="str">
        <f>IF(BQ48="","",IF(BR47="","",$X48*Settings!$D$5-BR$6*Settings!$D$5))</f>
        <v/>
      </c>
      <c r="BS48" s="148" t="str">
        <f>IF(BR48="","",IF(BS47="","",$X48*Settings!$D$5-BS$6*Settings!$D$5))</f>
        <v/>
      </c>
      <c r="BT48" s="148" t="str">
        <f>IF(BS48="","",IF(BT47="","",$X48*Settings!$D$5-BT$6*Settings!$D$5))</f>
        <v/>
      </c>
      <c r="BU48" s="148" t="str">
        <f>IF(BT48="","",IF(BU47="","",$X48*Settings!$D$5-BU$6*Settings!$D$5))</f>
        <v/>
      </c>
      <c r="BV48" s="148" t="str">
        <f>IF(BU48="","",IF(BV47="","",$X48*Settings!$D$5-BV$6*Settings!$D$5))</f>
        <v/>
      </c>
      <c r="BX48" s="144">
        <v>42</v>
      </c>
      <c r="BY48" s="145">
        <v>2.9418853883661708E-2</v>
      </c>
      <c r="CA48" s="148" t="str">
        <f t="shared" si="54"/>
        <v/>
      </c>
      <c r="CB48" s="149" t="str">
        <f t="shared" si="55"/>
        <v/>
      </c>
      <c r="CC48" s="149" t="str">
        <f t="shared" si="56"/>
        <v/>
      </c>
      <c r="CD48" s="149" t="str">
        <f t="shared" si="57"/>
        <v/>
      </c>
      <c r="CE48" s="149" t="str">
        <f t="shared" si="58"/>
        <v/>
      </c>
      <c r="CF48" s="149" t="str">
        <f t="shared" si="59"/>
        <v/>
      </c>
      <c r="CG48" s="149" t="str">
        <f t="shared" si="60"/>
        <v/>
      </c>
      <c r="CH48" s="149" t="str">
        <f t="shared" si="61"/>
        <v/>
      </c>
      <c r="CI48" s="149" t="str">
        <f t="shared" si="62"/>
        <v/>
      </c>
      <c r="CJ48" s="149" t="str">
        <f t="shared" si="63"/>
        <v/>
      </c>
      <c r="CK48" s="149" t="str">
        <f t="shared" si="64"/>
        <v/>
      </c>
      <c r="CL48" s="149" t="str">
        <f t="shared" si="65"/>
        <v/>
      </c>
      <c r="CM48" s="149" t="str">
        <f t="shared" si="66"/>
        <v/>
      </c>
      <c r="CN48" s="149" t="str">
        <f t="shared" si="67"/>
        <v/>
      </c>
      <c r="CO48" s="149" t="str">
        <f t="shared" si="68"/>
        <v/>
      </c>
      <c r="CP48" s="149" t="str">
        <f t="shared" si="69"/>
        <v/>
      </c>
      <c r="CQ48" s="149" t="str">
        <f t="shared" si="70"/>
        <v/>
      </c>
      <c r="CR48" s="149" t="str">
        <f t="shared" si="71"/>
        <v/>
      </c>
      <c r="CS48" s="149" t="str">
        <f t="shared" si="72"/>
        <v/>
      </c>
      <c r="CT48" s="149" t="str">
        <f t="shared" si="73"/>
        <v/>
      </c>
      <c r="CU48" s="149" t="str">
        <f t="shared" si="74"/>
        <v/>
      </c>
      <c r="CV48" s="149" t="str">
        <f t="shared" si="75"/>
        <v/>
      </c>
      <c r="CW48" s="149" t="str">
        <f t="shared" si="76"/>
        <v/>
      </c>
      <c r="CX48" s="149" t="str">
        <f t="shared" si="77"/>
        <v/>
      </c>
      <c r="CY48" s="149" t="str">
        <f t="shared" si="78"/>
        <v/>
      </c>
      <c r="CZ48" s="149" t="str">
        <f t="shared" si="79"/>
        <v/>
      </c>
      <c r="DA48" s="149" t="str">
        <f t="shared" si="80"/>
        <v/>
      </c>
      <c r="DB48" s="149" t="str">
        <f t="shared" si="81"/>
        <v/>
      </c>
      <c r="DC48" s="149" t="str">
        <f t="shared" si="82"/>
        <v/>
      </c>
      <c r="DD48" s="149" t="str">
        <f t="shared" si="83"/>
        <v/>
      </c>
      <c r="DE48" s="149" t="str">
        <f t="shared" si="84"/>
        <v/>
      </c>
      <c r="DF48" s="149" t="str">
        <f t="shared" si="85"/>
        <v/>
      </c>
      <c r="DG48" s="149" t="str">
        <f t="shared" si="86"/>
        <v/>
      </c>
      <c r="DH48" s="149" t="str">
        <f t="shared" si="87"/>
        <v/>
      </c>
      <c r="DI48" s="149" t="str">
        <f t="shared" si="88"/>
        <v/>
      </c>
      <c r="DJ48" s="149" t="str">
        <f t="shared" si="89"/>
        <v/>
      </c>
      <c r="DK48" s="149" t="str">
        <f t="shared" si="90"/>
        <v/>
      </c>
      <c r="DL48" s="149" t="str">
        <f t="shared" si="91"/>
        <v/>
      </c>
      <c r="DM48" s="149" t="str">
        <f t="shared" si="92"/>
        <v/>
      </c>
      <c r="DN48" s="149" t="str">
        <f t="shared" si="93"/>
        <v/>
      </c>
      <c r="DO48" s="149" t="str">
        <f t="shared" si="94"/>
        <v/>
      </c>
      <c r="DP48" s="149" t="str">
        <f t="shared" si="95"/>
        <v/>
      </c>
      <c r="DQ48" s="149" t="str">
        <f t="shared" si="96"/>
        <v/>
      </c>
      <c r="DR48" s="149" t="str">
        <f t="shared" si="97"/>
        <v/>
      </c>
      <c r="DS48" s="149" t="str">
        <f t="shared" si="98"/>
        <v/>
      </c>
      <c r="DT48" s="149" t="str">
        <f t="shared" si="99"/>
        <v/>
      </c>
      <c r="DU48" s="149" t="str">
        <f t="shared" si="100"/>
        <v/>
      </c>
      <c r="DV48" s="149" t="str">
        <f t="shared" si="101"/>
        <v/>
      </c>
      <c r="DW48" s="149" t="str">
        <f t="shared" si="102"/>
        <v/>
      </c>
      <c r="DX48" s="149" t="str">
        <f t="shared" si="103"/>
        <v/>
      </c>
      <c r="DY48" s="149" t="str">
        <f t="shared" si="104"/>
        <v/>
      </c>
    </row>
    <row r="49" spans="2:129" x14ac:dyDescent="0.25">
      <c r="B49" s="153" t="str">
        <f>IF(Calculation!A55=0,"",Calculation!A55+ROW(B49)/10000)</f>
        <v/>
      </c>
      <c r="C49" s="92" t="str">
        <f>IF($B49="","",SMALL($B$7:$B$56,ROWS($B$7:B49)))</f>
        <v/>
      </c>
      <c r="D49" s="15" t="str">
        <f>IF(C49&lt;&gt;"",IF(E49&gt;Settings!$D$8,"D",IF(E49&gt;Settings!$D$9,"Q","G"))," ")</f>
        <v xml:space="preserve"> </v>
      </c>
      <c r="E49" s="12" t="str">
        <f t="shared" si="51"/>
        <v xml:space="preserve"> </v>
      </c>
      <c r="F49" s="102" t="str">
        <f>IF(Calculation!A55=0,"",Calculation!K55)</f>
        <v/>
      </c>
      <c r="H49" s="92" t="str">
        <f t="shared" si="52"/>
        <v/>
      </c>
      <c r="I49" s="15" t="str">
        <f>IF(H49&lt;&gt;"",IF(J49&gt;Settings!$D$8,"D",IF(J49&gt;Settings!$D$9,"Q","G"))," ")</f>
        <v xml:space="preserve"> </v>
      </c>
      <c r="J49" s="91">
        <f>SUM(DR7:DR56)</f>
        <v>0</v>
      </c>
      <c r="X49" s="148" t="str">
        <f t="shared" si="53"/>
        <v/>
      </c>
      <c r="Y49" s="148" t="str">
        <f>IF(X49="","",IF(Y48="","",$X49*Settings!$D$5-Y$6*Settings!$D$5))</f>
        <v/>
      </c>
      <c r="Z49" s="148" t="str">
        <f>IF(Y49="","",IF(Z48="","",$X49*Settings!$D$5-Z$6*Settings!$D$5))</f>
        <v/>
      </c>
      <c r="AA49" s="148" t="str">
        <f>IF(Z49="","",IF(AA48="","",$X49*Settings!$D$5-AA$6*Settings!$D$5))</f>
        <v/>
      </c>
      <c r="AB49" s="148" t="str">
        <f>IF(AA49="","",IF(AB48="","",$X49*Settings!$D$5-AB$6*Settings!$D$5))</f>
        <v/>
      </c>
      <c r="AC49" s="148" t="str">
        <f>IF(AB49="","",IF(AC48="","",$X49*Settings!$D$5-AC$6*Settings!$D$5))</f>
        <v/>
      </c>
      <c r="AD49" s="148" t="str">
        <f>IF(AC49="","",IF(AD48="","",$X49*Settings!$D$5-AD$6*Settings!$D$5))</f>
        <v/>
      </c>
      <c r="AE49" s="148" t="str">
        <f>IF(AD49="","",IF(AE48="","",$X49*Settings!$D$5-AE$6*Settings!$D$5))</f>
        <v/>
      </c>
      <c r="AF49" s="148" t="str">
        <f>IF(AE49="","",IF(AF48="","",$X49*Settings!$D$5-AF$6*Settings!$D$5))</f>
        <v/>
      </c>
      <c r="AG49" s="148" t="str">
        <f>IF(AF49="","",IF(AG48="","",$X49*Settings!$D$5-AG$6*Settings!$D$5))</f>
        <v/>
      </c>
      <c r="AH49" s="148" t="str">
        <f>IF(AG49="","",IF(AH48="","",$X49*Settings!$D$5-AH$6*Settings!$D$5))</f>
        <v/>
      </c>
      <c r="AI49" s="148" t="str">
        <f>IF(AH49="","",IF(AI48="","",$X49*Settings!$D$5-AI$6*Settings!$D$5))</f>
        <v/>
      </c>
      <c r="AJ49" s="148" t="str">
        <f>IF(AI49="","",IF(AJ48="","",$X49*Settings!$D$5-AJ$6*Settings!$D$5))</f>
        <v/>
      </c>
      <c r="AK49" s="148" t="str">
        <f>IF(AJ49="","",IF(AK48="","",$X49*Settings!$D$5-AK$6*Settings!$D$5))</f>
        <v/>
      </c>
      <c r="AL49" s="148" t="str">
        <f>IF(AK49="","",IF(AL48="","",$X49*Settings!$D$5-AL$6*Settings!$D$5))</f>
        <v/>
      </c>
      <c r="AM49" s="148" t="str">
        <f>IF(AL49="","",IF(AM48="","",$X49*Settings!$D$5-AM$6*Settings!$D$5))</f>
        <v/>
      </c>
      <c r="AN49" s="148" t="str">
        <f>IF(AM49="","",IF(AN48="","",$X49*Settings!$D$5-AN$6*Settings!$D$5))</f>
        <v/>
      </c>
      <c r="AO49" s="148" t="str">
        <f>IF(AN49="","",IF(AO48="","",$X49*Settings!$D$5-AO$6*Settings!$D$5))</f>
        <v/>
      </c>
      <c r="AP49" s="148" t="str">
        <f>IF(AO49="","",IF(AP48="","",$X49*Settings!$D$5-AP$6*Settings!$D$5))</f>
        <v/>
      </c>
      <c r="AQ49" s="148" t="str">
        <f>IF(AP49="","",IF(AQ48="","",$X49*Settings!$D$5-AQ$6*Settings!$D$5))</f>
        <v/>
      </c>
      <c r="AR49" s="148" t="str">
        <f>IF(AQ49="","",IF(AR48="","",$X49*Settings!$D$5-AR$6*Settings!$D$5))</f>
        <v/>
      </c>
      <c r="AS49" s="148" t="str">
        <f>IF(AR49="","",IF(AS48="","",$X49*Settings!$D$5-AS$6*Settings!$D$5))</f>
        <v/>
      </c>
      <c r="AT49" s="148" t="str">
        <f>IF(AS49="","",IF(AT48="","",$X49*Settings!$D$5-AT$6*Settings!$D$5))</f>
        <v/>
      </c>
      <c r="AU49" s="148" t="str">
        <f>IF(AT49="","",IF(AU48="","",$X49*Settings!$D$5-AU$6*Settings!$D$5))</f>
        <v/>
      </c>
      <c r="AV49" s="148" t="str">
        <f>IF(AU49="","",IF(AV48="","",$X49*Settings!$D$5-AV$6*Settings!$D$5))</f>
        <v/>
      </c>
      <c r="AW49" s="148" t="str">
        <f>IF(AV49="","",IF(AW48="","",$X49*Settings!$D$5-AW$6*Settings!$D$5))</f>
        <v/>
      </c>
      <c r="AX49" s="148" t="str">
        <f>IF(AW49="","",IF(AX48="","",$X49*Settings!$D$5-AX$6*Settings!$D$5))</f>
        <v/>
      </c>
      <c r="AY49" s="148" t="str">
        <f>IF(AX49="","",IF(AY48="","",$X49*Settings!$D$5-AY$6*Settings!$D$5))</f>
        <v/>
      </c>
      <c r="AZ49" s="148" t="str">
        <f>IF(AY49="","",IF(AZ48="","",$X49*Settings!$D$5-AZ$6*Settings!$D$5))</f>
        <v/>
      </c>
      <c r="BA49" s="148" t="str">
        <f>IF(AZ49="","",IF(BA48="","",$X49*Settings!$D$5-BA$6*Settings!$D$5))</f>
        <v/>
      </c>
      <c r="BB49" s="148" t="str">
        <f>IF(BA49="","",IF(BB48="","",$X49*Settings!$D$5-BB$6*Settings!$D$5))</f>
        <v/>
      </c>
      <c r="BC49" s="148" t="str">
        <f>IF(BB49="","",IF(BC48="","",$X49*Settings!$D$5-BC$6*Settings!$D$5))</f>
        <v/>
      </c>
      <c r="BD49" s="148" t="str">
        <f>IF(BC49="","",IF(BD48="","",$X49*Settings!$D$5-BD$6*Settings!$D$5))</f>
        <v/>
      </c>
      <c r="BE49" s="148" t="str">
        <f>IF(BD49="","",IF(BE48="","",$X49*Settings!$D$5-BE$6*Settings!$D$5))</f>
        <v/>
      </c>
      <c r="BF49" s="148" t="str">
        <f>IF(BE49="","",IF(BF48="","",$X49*Settings!$D$5-BF$6*Settings!$D$5))</f>
        <v/>
      </c>
      <c r="BG49" s="148" t="str">
        <f>IF(BF49="","",IF(BG48="","",$X49*Settings!$D$5-BG$6*Settings!$D$5))</f>
        <v/>
      </c>
      <c r="BH49" s="148" t="str">
        <f>IF(BG49="","",IF(BH48="","",$X49*Settings!$D$5-BH$6*Settings!$D$5))</f>
        <v/>
      </c>
      <c r="BI49" s="148" t="str">
        <f>IF(BH49="","",IF(BI48="","",$X49*Settings!$D$5-BI$6*Settings!$D$5))</f>
        <v/>
      </c>
      <c r="BJ49" s="148" t="str">
        <f>IF(BI49="","",IF(BJ48="","",$X49*Settings!$D$5-BJ$6*Settings!$D$5))</f>
        <v/>
      </c>
      <c r="BK49" s="148" t="str">
        <f>IF(BJ49="","",IF(BK48="","",$X49*Settings!$D$5-BK$6*Settings!$D$5))</f>
        <v/>
      </c>
      <c r="BL49" s="148" t="str">
        <f>IF(BK49="","",IF(BL48="","",$X49*Settings!$D$5-BL$6*Settings!$D$5))</f>
        <v/>
      </c>
      <c r="BM49" s="148" t="str">
        <f>IF(BL49="","",IF(BM48="","",$X49*Settings!$D$5-BM$6*Settings!$D$5))</f>
        <v/>
      </c>
      <c r="BN49" s="148" t="str">
        <f>IF(BM49="","",IF(BN48="","",$X49*Settings!$D$5-BN$6*Settings!$D$5))</f>
        <v/>
      </c>
      <c r="BO49" s="148" t="str">
        <f>IF(BN49="","",IF(BO48="","",$X49*Settings!$D$5-BO$6*Settings!$D$5))</f>
        <v/>
      </c>
      <c r="BP49" s="148" t="str">
        <f>IF(BO49="","",IF(BP48="","",$X49*Settings!$D$5-BP$6*Settings!$D$5))</f>
        <v/>
      </c>
      <c r="BQ49" s="148" t="str">
        <f>IF(BP49="","",IF(BQ48="","",$X49*Settings!$D$5-BQ$6*Settings!$D$5))</f>
        <v/>
      </c>
      <c r="BR49" s="148" t="str">
        <f>IF(BQ49="","",IF(BR48="","",$X49*Settings!$D$5-BR$6*Settings!$D$5))</f>
        <v/>
      </c>
      <c r="BS49" s="148" t="str">
        <f>IF(BR49="","",IF(BS48="","",$X49*Settings!$D$5-BS$6*Settings!$D$5))</f>
        <v/>
      </c>
      <c r="BT49" s="148" t="str">
        <f>IF(BS49="","",IF(BT48="","",$X49*Settings!$D$5-BT$6*Settings!$D$5))</f>
        <v/>
      </c>
      <c r="BU49" s="148" t="str">
        <f>IF(BT49="","",IF(BU48="","",$X49*Settings!$D$5-BU$6*Settings!$D$5))</f>
        <v/>
      </c>
      <c r="BV49" s="148" t="str">
        <f>IF(BU49="","",IF(BV48="","",$X49*Settings!$D$5-BV$6*Settings!$D$5))</f>
        <v/>
      </c>
      <c r="BX49" s="144">
        <v>43</v>
      </c>
      <c r="BY49" s="145">
        <v>2.4401078386752966E-2</v>
      </c>
      <c r="CA49" s="148" t="str">
        <f t="shared" si="54"/>
        <v/>
      </c>
      <c r="CB49" s="149" t="str">
        <f t="shared" si="55"/>
        <v/>
      </c>
      <c r="CC49" s="149" t="str">
        <f t="shared" si="56"/>
        <v/>
      </c>
      <c r="CD49" s="149" t="str">
        <f t="shared" si="57"/>
        <v/>
      </c>
      <c r="CE49" s="149" t="str">
        <f t="shared" si="58"/>
        <v/>
      </c>
      <c r="CF49" s="149" t="str">
        <f t="shared" si="59"/>
        <v/>
      </c>
      <c r="CG49" s="149" t="str">
        <f t="shared" si="60"/>
        <v/>
      </c>
      <c r="CH49" s="149" t="str">
        <f t="shared" si="61"/>
        <v/>
      </c>
      <c r="CI49" s="149" t="str">
        <f t="shared" si="62"/>
        <v/>
      </c>
      <c r="CJ49" s="149" t="str">
        <f t="shared" si="63"/>
        <v/>
      </c>
      <c r="CK49" s="149" t="str">
        <f t="shared" si="64"/>
        <v/>
      </c>
      <c r="CL49" s="149" t="str">
        <f t="shared" si="65"/>
        <v/>
      </c>
      <c r="CM49" s="149" t="str">
        <f t="shared" si="66"/>
        <v/>
      </c>
      <c r="CN49" s="149" t="str">
        <f t="shared" si="67"/>
        <v/>
      </c>
      <c r="CO49" s="149" t="str">
        <f t="shared" si="68"/>
        <v/>
      </c>
      <c r="CP49" s="149" t="str">
        <f t="shared" si="69"/>
        <v/>
      </c>
      <c r="CQ49" s="149" t="str">
        <f t="shared" si="70"/>
        <v/>
      </c>
      <c r="CR49" s="149" t="str">
        <f t="shared" si="71"/>
        <v/>
      </c>
      <c r="CS49" s="149" t="str">
        <f t="shared" si="72"/>
        <v/>
      </c>
      <c r="CT49" s="149" t="str">
        <f t="shared" si="73"/>
        <v/>
      </c>
      <c r="CU49" s="149" t="str">
        <f t="shared" si="74"/>
        <v/>
      </c>
      <c r="CV49" s="149" t="str">
        <f t="shared" si="75"/>
        <v/>
      </c>
      <c r="CW49" s="149" t="str">
        <f t="shared" si="76"/>
        <v/>
      </c>
      <c r="CX49" s="149" t="str">
        <f t="shared" si="77"/>
        <v/>
      </c>
      <c r="CY49" s="149" t="str">
        <f t="shared" si="78"/>
        <v/>
      </c>
      <c r="CZ49" s="149" t="str">
        <f t="shared" si="79"/>
        <v/>
      </c>
      <c r="DA49" s="149" t="str">
        <f t="shared" si="80"/>
        <v/>
      </c>
      <c r="DB49" s="149" t="str">
        <f t="shared" si="81"/>
        <v/>
      </c>
      <c r="DC49" s="149" t="str">
        <f t="shared" si="82"/>
        <v/>
      </c>
      <c r="DD49" s="149" t="str">
        <f t="shared" si="83"/>
        <v/>
      </c>
      <c r="DE49" s="149" t="str">
        <f t="shared" si="84"/>
        <v/>
      </c>
      <c r="DF49" s="149" t="str">
        <f t="shared" si="85"/>
        <v/>
      </c>
      <c r="DG49" s="149" t="str">
        <f t="shared" si="86"/>
        <v/>
      </c>
      <c r="DH49" s="149" t="str">
        <f t="shared" si="87"/>
        <v/>
      </c>
      <c r="DI49" s="149" t="str">
        <f t="shared" si="88"/>
        <v/>
      </c>
      <c r="DJ49" s="149" t="str">
        <f t="shared" si="89"/>
        <v/>
      </c>
      <c r="DK49" s="149" t="str">
        <f t="shared" si="90"/>
        <v/>
      </c>
      <c r="DL49" s="149" t="str">
        <f t="shared" si="91"/>
        <v/>
      </c>
      <c r="DM49" s="149" t="str">
        <f t="shared" si="92"/>
        <v/>
      </c>
      <c r="DN49" s="149" t="str">
        <f t="shared" si="93"/>
        <v/>
      </c>
      <c r="DO49" s="149" t="str">
        <f t="shared" si="94"/>
        <v/>
      </c>
      <c r="DP49" s="149" t="str">
        <f t="shared" si="95"/>
        <v/>
      </c>
      <c r="DQ49" s="149" t="str">
        <f t="shared" si="96"/>
        <v/>
      </c>
      <c r="DR49" s="149" t="str">
        <f t="shared" si="97"/>
        <v/>
      </c>
      <c r="DS49" s="149" t="str">
        <f t="shared" si="98"/>
        <v/>
      </c>
      <c r="DT49" s="149" t="str">
        <f t="shared" si="99"/>
        <v/>
      </c>
      <c r="DU49" s="149" t="str">
        <f t="shared" si="100"/>
        <v/>
      </c>
      <c r="DV49" s="149" t="str">
        <f t="shared" si="101"/>
        <v/>
      </c>
      <c r="DW49" s="149" t="str">
        <f t="shared" si="102"/>
        <v/>
      </c>
      <c r="DX49" s="149" t="str">
        <f t="shared" si="103"/>
        <v/>
      </c>
      <c r="DY49" s="149" t="str">
        <f t="shared" si="104"/>
        <v/>
      </c>
    </row>
    <row r="50" spans="2:129" x14ac:dyDescent="0.25">
      <c r="B50" s="153" t="str">
        <f>IF(Calculation!A56=0,"",Calculation!A56+ROW(B50)/10000)</f>
        <v/>
      </c>
      <c r="C50" s="92" t="str">
        <f>IF($B50="","",SMALL($B$7:$B$56,ROWS($B$7:B50)))</f>
        <v/>
      </c>
      <c r="D50" s="15" t="str">
        <f>IF(C50&lt;&gt;"",IF(E50&gt;Settings!$D$8,"D",IF(E50&gt;Settings!$D$9,"Q","G"))," ")</f>
        <v xml:space="preserve"> </v>
      </c>
      <c r="E50" s="12" t="str">
        <f t="shared" si="51"/>
        <v xml:space="preserve"> </v>
      </c>
      <c r="F50" s="102" t="str">
        <f>IF(Calculation!A56=0,"",Calculation!K56)</f>
        <v/>
      </c>
      <c r="H50" s="92" t="str">
        <f t="shared" si="52"/>
        <v/>
      </c>
      <c r="I50" s="15" t="str">
        <f>IF(H50&lt;&gt;"",IF(J50&gt;Settings!$D$8,"D",IF(J50&gt;Settings!$D$9,"Q","G"))," ")</f>
        <v xml:space="preserve"> </v>
      </c>
      <c r="J50" s="91">
        <f>SUM(DS7:DS56)</f>
        <v>0</v>
      </c>
      <c r="X50" s="148" t="str">
        <f t="shared" si="53"/>
        <v/>
      </c>
      <c r="Y50" s="148" t="str">
        <f>IF(X50="","",IF(Y49="","",$X50*Settings!$D$5-Y$6*Settings!$D$5))</f>
        <v/>
      </c>
      <c r="Z50" s="148" t="str">
        <f>IF(Y50="","",IF(Z49="","",$X50*Settings!$D$5-Z$6*Settings!$D$5))</f>
        <v/>
      </c>
      <c r="AA50" s="148" t="str">
        <f>IF(Z50="","",IF(AA49="","",$X50*Settings!$D$5-AA$6*Settings!$D$5))</f>
        <v/>
      </c>
      <c r="AB50" s="148" t="str">
        <f>IF(AA50="","",IF(AB49="","",$X50*Settings!$D$5-AB$6*Settings!$D$5))</f>
        <v/>
      </c>
      <c r="AC50" s="148" t="str">
        <f>IF(AB50="","",IF(AC49="","",$X50*Settings!$D$5-AC$6*Settings!$D$5))</f>
        <v/>
      </c>
      <c r="AD50" s="148" t="str">
        <f>IF(AC50="","",IF(AD49="","",$X50*Settings!$D$5-AD$6*Settings!$D$5))</f>
        <v/>
      </c>
      <c r="AE50" s="148" t="str">
        <f>IF(AD50="","",IF(AE49="","",$X50*Settings!$D$5-AE$6*Settings!$D$5))</f>
        <v/>
      </c>
      <c r="AF50" s="148" t="str">
        <f>IF(AE50="","",IF(AF49="","",$X50*Settings!$D$5-AF$6*Settings!$D$5))</f>
        <v/>
      </c>
      <c r="AG50" s="148" t="str">
        <f>IF(AF50="","",IF(AG49="","",$X50*Settings!$D$5-AG$6*Settings!$D$5))</f>
        <v/>
      </c>
      <c r="AH50" s="148" t="str">
        <f>IF(AG50="","",IF(AH49="","",$X50*Settings!$D$5-AH$6*Settings!$D$5))</f>
        <v/>
      </c>
      <c r="AI50" s="148" t="str">
        <f>IF(AH50="","",IF(AI49="","",$X50*Settings!$D$5-AI$6*Settings!$D$5))</f>
        <v/>
      </c>
      <c r="AJ50" s="148" t="str">
        <f>IF(AI50="","",IF(AJ49="","",$X50*Settings!$D$5-AJ$6*Settings!$D$5))</f>
        <v/>
      </c>
      <c r="AK50" s="148" t="str">
        <f>IF(AJ50="","",IF(AK49="","",$X50*Settings!$D$5-AK$6*Settings!$D$5))</f>
        <v/>
      </c>
      <c r="AL50" s="148" t="str">
        <f>IF(AK50="","",IF(AL49="","",$X50*Settings!$D$5-AL$6*Settings!$D$5))</f>
        <v/>
      </c>
      <c r="AM50" s="148" t="str">
        <f>IF(AL50="","",IF(AM49="","",$X50*Settings!$D$5-AM$6*Settings!$D$5))</f>
        <v/>
      </c>
      <c r="AN50" s="148" t="str">
        <f>IF(AM50="","",IF(AN49="","",$X50*Settings!$D$5-AN$6*Settings!$D$5))</f>
        <v/>
      </c>
      <c r="AO50" s="148" t="str">
        <f>IF(AN50="","",IF(AO49="","",$X50*Settings!$D$5-AO$6*Settings!$D$5))</f>
        <v/>
      </c>
      <c r="AP50" s="148" t="str">
        <f>IF(AO50="","",IF(AP49="","",$X50*Settings!$D$5-AP$6*Settings!$D$5))</f>
        <v/>
      </c>
      <c r="AQ50" s="148" t="str">
        <f>IF(AP50="","",IF(AQ49="","",$X50*Settings!$D$5-AQ$6*Settings!$D$5))</f>
        <v/>
      </c>
      <c r="AR50" s="148" t="str">
        <f>IF(AQ50="","",IF(AR49="","",$X50*Settings!$D$5-AR$6*Settings!$D$5))</f>
        <v/>
      </c>
      <c r="AS50" s="148" t="str">
        <f>IF(AR50="","",IF(AS49="","",$X50*Settings!$D$5-AS$6*Settings!$D$5))</f>
        <v/>
      </c>
      <c r="AT50" s="148" t="str">
        <f>IF(AS50="","",IF(AT49="","",$X50*Settings!$D$5-AT$6*Settings!$D$5))</f>
        <v/>
      </c>
      <c r="AU50" s="148" t="str">
        <f>IF(AT50="","",IF(AU49="","",$X50*Settings!$D$5-AU$6*Settings!$D$5))</f>
        <v/>
      </c>
      <c r="AV50" s="148" t="str">
        <f>IF(AU50="","",IF(AV49="","",$X50*Settings!$D$5-AV$6*Settings!$D$5))</f>
        <v/>
      </c>
      <c r="AW50" s="148" t="str">
        <f>IF(AV50="","",IF(AW49="","",$X50*Settings!$D$5-AW$6*Settings!$D$5))</f>
        <v/>
      </c>
      <c r="AX50" s="148" t="str">
        <f>IF(AW50="","",IF(AX49="","",$X50*Settings!$D$5-AX$6*Settings!$D$5))</f>
        <v/>
      </c>
      <c r="AY50" s="148" t="str">
        <f>IF(AX50="","",IF(AY49="","",$X50*Settings!$D$5-AY$6*Settings!$D$5))</f>
        <v/>
      </c>
      <c r="AZ50" s="148" t="str">
        <f>IF(AY50="","",IF(AZ49="","",$X50*Settings!$D$5-AZ$6*Settings!$D$5))</f>
        <v/>
      </c>
      <c r="BA50" s="148" t="str">
        <f>IF(AZ50="","",IF(BA49="","",$X50*Settings!$D$5-BA$6*Settings!$D$5))</f>
        <v/>
      </c>
      <c r="BB50" s="148" t="str">
        <f>IF(BA50="","",IF(BB49="","",$X50*Settings!$D$5-BB$6*Settings!$D$5))</f>
        <v/>
      </c>
      <c r="BC50" s="148" t="str">
        <f>IF(BB50="","",IF(BC49="","",$X50*Settings!$D$5-BC$6*Settings!$D$5))</f>
        <v/>
      </c>
      <c r="BD50" s="148" t="str">
        <f>IF(BC50="","",IF(BD49="","",$X50*Settings!$D$5-BD$6*Settings!$D$5))</f>
        <v/>
      </c>
      <c r="BE50" s="148" t="str">
        <f>IF(BD50="","",IF(BE49="","",$X50*Settings!$D$5-BE$6*Settings!$D$5))</f>
        <v/>
      </c>
      <c r="BF50" s="148" t="str">
        <f>IF(BE50="","",IF(BF49="","",$X50*Settings!$D$5-BF$6*Settings!$D$5))</f>
        <v/>
      </c>
      <c r="BG50" s="148" t="str">
        <f>IF(BF50="","",IF(BG49="","",$X50*Settings!$D$5-BG$6*Settings!$D$5))</f>
        <v/>
      </c>
      <c r="BH50" s="148" t="str">
        <f>IF(BG50="","",IF(BH49="","",$X50*Settings!$D$5-BH$6*Settings!$D$5))</f>
        <v/>
      </c>
      <c r="BI50" s="148" t="str">
        <f>IF(BH50="","",IF(BI49="","",$X50*Settings!$D$5-BI$6*Settings!$D$5))</f>
        <v/>
      </c>
      <c r="BJ50" s="148" t="str">
        <f>IF(BI50="","",IF(BJ49="","",$X50*Settings!$D$5-BJ$6*Settings!$D$5))</f>
        <v/>
      </c>
      <c r="BK50" s="148" t="str">
        <f>IF(BJ50="","",IF(BK49="","",$X50*Settings!$D$5-BK$6*Settings!$D$5))</f>
        <v/>
      </c>
      <c r="BL50" s="148" t="str">
        <f>IF(BK50="","",IF(BL49="","",$X50*Settings!$D$5-BL$6*Settings!$D$5))</f>
        <v/>
      </c>
      <c r="BM50" s="148" t="str">
        <f>IF(BL50="","",IF(BM49="","",$X50*Settings!$D$5-BM$6*Settings!$D$5))</f>
        <v/>
      </c>
      <c r="BN50" s="148" t="str">
        <f>IF(BM50="","",IF(BN49="","",$X50*Settings!$D$5-BN$6*Settings!$D$5))</f>
        <v/>
      </c>
      <c r="BO50" s="148" t="str">
        <f>IF(BN50="","",IF(BO49="","",$X50*Settings!$D$5-BO$6*Settings!$D$5))</f>
        <v/>
      </c>
      <c r="BP50" s="148" t="str">
        <f>IF(BO50="","",IF(BP49="","",$X50*Settings!$D$5-BP$6*Settings!$D$5))</f>
        <v/>
      </c>
      <c r="BQ50" s="148" t="str">
        <f>IF(BP50="","",IF(BQ49="","",$X50*Settings!$D$5-BQ$6*Settings!$D$5))</f>
        <v/>
      </c>
      <c r="BR50" s="148" t="str">
        <f>IF(BQ50="","",IF(BR49="","",$X50*Settings!$D$5-BR$6*Settings!$D$5))</f>
        <v/>
      </c>
      <c r="BS50" s="148" t="str">
        <f>IF(BR50="","",IF(BS49="","",$X50*Settings!$D$5-BS$6*Settings!$D$5))</f>
        <v/>
      </c>
      <c r="BT50" s="148" t="str">
        <f>IF(BS50="","",IF(BT49="","",$X50*Settings!$D$5-BT$6*Settings!$D$5))</f>
        <v/>
      </c>
      <c r="BU50" s="148" t="str">
        <f>IF(BT50="","",IF(BU49="","",$X50*Settings!$D$5-BU$6*Settings!$D$5))</f>
        <v/>
      </c>
      <c r="BV50" s="148" t="str">
        <f>IF(BU50="","",IF(BV49="","",$X50*Settings!$D$5-BV$6*Settings!$D$5))</f>
        <v/>
      </c>
      <c r="BX50" s="144">
        <v>44</v>
      </c>
      <c r="BY50" s="145">
        <v>1.9383302889844332E-2</v>
      </c>
      <c r="CA50" s="148" t="str">
        <f t="shared" si="54"/>
        <v/>
      </c>
      <c r="CB50" s="149" t="str">
        <f t="shared" si="55"/>
        <v/>
      </c>
      <c r="CC50" s="149" t="str">
        <f t="shared" si="56"/>
        <v/>
      </c>
      <c r="CD50" s="149" t="str">
        <f t="shared" si="57"/>
        <v/>
      </c>
      <c r="CE50" s="149" t="str">
        <f t="shared" si="58"/>
        <v/>
      </c>
      <c r="CF50" s="149" t="str">
        <f t="shared" si="59"/>
        <v/>
      </c>
      <c r="CG50" s="149" t="str">
        <f t="shared" si="60"/>
        <v/>
      </c>
      <c r="CH50" s="149" t="str">
        <f t="shared" si="61"/>
        <v/>
      </c>
      <c r="CI50" s="149" t="str">
        <f t="shared" si="62"/>
        <v/>
      </c>
      <c r="CJ50" s="149" t="str">
        <f t="shared" si="63"/>
        <v/>
      </c>
      <c r="CK50" s="149" t="str">
        <f t="shared" si="64"/>
        <v/>
      </c>
      <c r="CL50" s="149" t="str">
        <f t="shared" si="65"/>
        <v/>
      </c>
      <c r="CM50" s="149" t="str">
        <f t="shared" si="66"/>
        <v/>
      </c>
      <c r="CN50" s="149" t="str">
        <f t="shared" si="67"/>
        <v/>
      </c>
      <c r="CO50" s="149" t="str">
        <f t="shared" si="68"/>
        <v/>
      </c>
      <c r="CP50" s="149" t="str">
        <f t="shared" si="69"/>
        <v/>
      </c>
      <c r="CQ50" s="149" t="str">
        <f t="shared" si="70"/>
        <v/>
      </c>
      <c r="CR50" s="149" t="str">
        <f t="shared" si="71"/>
        <v/>
      </c>
      <c r="CS50" s="149" t="str">
        <f t="shared" si="72"/>
        <v/>
      </c>
      <c r="CT50" s="149" t="str">
        <f t="shared" si="73"/>
        <v/>
      </c>
      <c r="CU50" s="149" t="str">
        <f t="shared" si="74"/>
        <v/>
      </c>
      <c r="CV50" s="149" t="str">
        <f t="shared" si="75"/>
        <v/>
      </c>
      <c r="CW50" s="149" t="str">
        <f t="shared" si="76"/>
        <v/>
      </c>
      <c r="CX50" s="149" t="str">
        <f t="shared" si="77"/>
        <v/>
      </c>
      <c r="CY50" s="149" t="str">
        <f t="shared" si="78"/>
        <v/>
      </c>
      <c r="CZ50" s="149" t="str">
        <f t="shared" si="79"/>
        <v/>
      </c>
      <c r="DA50" s="149" t="str">
        <f t="shared" si="80"/>
        <v/>
      </c>
      <c r="DB50" s="149" t="str">
        <f t="shared" si="81"/>
        <v/>
      </c>
      <c r="DC50" s="149" t="str">
        <f t="shared" si="82"/>
        <v/>
      </c>
      <c r="DD50" s="149" t="str">
        <f t="shared" si="83"/>
        <v/>
      </c>
      <c r="DE50" s="149" t="str">
        <f t="shared" si="84"/>
        <v/>
      </c>
      <c r="DF50" s="149" t="str">
        <f t="shared" si="85"/>
        <v/>
      </c>
      <c r="DG50" s="149" t="str">
        <f t="shared" si="86"/>
        <v/>
      </c>
      <c r="DH50" s="149" t="str">
        <f t="shared" si="87"/>
        <v/>
      </c>
      <c r="DI50" s="149" t="str">
        <f t="shared" si="88"/>
        <v/>
      </c>
      <c r="DJ50" s="149" t="str">
        <f t="shared" si="89"/>
        <v/>
      </c>
      <c r="DK50" s="149" t="str">
        <f t="shared" si="90"/>
        <v/>
      </c>
      <c r="DL50" s="149" t="str">
        <f t="shared" si="91"/>
        <v/>
      </c>
      <c r="DM50" s="149" t="str">
        <f t="shared" si="92"/>
        <v/>
      </c>
      <c r="DN50" s="149" t="str">
        <f t="shared" si="93"/>
        <v/>
      </c>
      <c r="DO50" s="149" t="str">
        <f t="shared" si="94"/>
        <v/>
      </c>
      <c r="DP50" s="149" t="str">
        <f t="shared" si="95"/>
        <v/>
      </c>
      <c r="DQ50" s="149" t="str">
        <f t="shared" si="96"/>
        <v/>
      </c>
      <c r="DR50" s="149" t="str">
        <f t="shared" si="97"/>
        <v/>
      </c>
      <c r="DS50" s="149" t="str">
        <f t="shared" si="98"/>
        <v/>
      </c>
      <c r="DT50" s="149" t="str">
        <f t="shared" si="99"/>
        <v/>
      </c>
      <c r="DU50" s="149" t="str">
        <f t="shared" si="100"/>
        <v/>
      </c>
      <c r="DV50" s="149" t="str">
        <f t="shared" si="101"/>
        <v/>
      </c>
      <c r="DW50" s="149" t="str">
        <f t="shared" si="102"/>
        <v/>
      </c>
      <c r="DX50" s="149" t="str">
        <f t="shared" si="103"/>
        <v/>
      </c>
      <c r="DY50" s="149" t="str">
        <f t="shared" si="104"/>
        <v/>
      </c>
    </row>
    <row r="51" spans="2:129" x14ac:dyDescent="0.25">
      <c r="B51" s="153" t="str">
        <f>IF(Calculation!A57=0,"",Calculation!A57+ROW(B51)/10000)</f>
        <v/>
      </c>
      <c r="C51" s="92" t="str">
        <f>IF($B51="","",SMALL($B$7:$B$56,ROWS($B$7:B51)))</f>
        <v/>
      </c>
      <c r="D51" s="15" t="str">
        <f>IF(C51&lt;&gt;"",IF(E51&gt;Settings!$D$8,"D",IF(E51&gt;Settings!$D$9,"Q","G"))," ")</f>
        <v xml:space="preserve"> </v>
      </c>
      <c r="E51" s="12" t="str">
        <f t="shared" si="51"/>
        <v xml:space="preserve"> </v>
      </c>
      <c r="F51" s="102" t="str">
        <f>IF(Calculation!A57=0,"",Calculation!K57)</f>
        <v/>
      </c>
      <c r="H51" s="92" t="str">
        <f t="shared" si="52"/>
        <v/>
      </c>
      <c r="I51" s="15" t="str">
        <f>IF(H51&lt;&gt;"",IF(J51&gt;Settings!$D$8,"D",IF(J51&gt;Settings!$D$9,"Q","G"))," ")</f>
        <v xml:space="preserve"> </v>
      </c>
      <c r="J51" s="91">
        <f>SUM(DT7:DT56)</f>
        <v>0</v>
      </c>
      <c r="X51" s="148" t="str">
        <f t="shared" si="53"/>
        <v/>
      </c>
      <c r="Y51" s="148" t="str">
        <f>IF(X51="","",IF(Y50="","",$X51*Settings!$D$5-Y$6*Settings!$D$5))</f>
        <v/>
      </c>
      <c r="Z51" s="148" t="str">
        <f>IF(Y51="","",IF(Z50="","",$X51*Settings!$D$5-Z$6*Settings!$D$5))</f>
        <v/>
      </c>
      <c r="AA51" s="148" t="str">
        <f>IF(Z51="","",IF(AA50="","",$X51*Settings!$D$5-AA$6*Settings!$D$5))</f>
        <v/>
      </c>
      <c r="AB51" s="148" t="str">
        <f>IF(AA51="","",IF(AB50="","",$X51*Settings!$D$5-AB$6*Settings!$D$5))</f>
        <v/>
      </c>
      <c r="AC51" s="148" t="str">
        <f>IF(AB51="","",IF(AC50="","",$X51*Settings!$D$5-AC$6*Settings!$D$5))</f>
        <v/>
      </c>
      <c r="AD51" s="148" t="str">
        <f>IF(AC51="","",IF(AD50="","",$X51*Settings!$D$5-AD$6*Settings!$D$5))</f>
        <v/>
      </c>
      <c r="AE51" s="148" t="str">
        <f>IF(AD51="","",IF(AE50="","",$X51*Settings!$D$5-AE$6*Settings!$D$5))</f>
        <v/>
      </c>
      <c r="AF51" s="148" t="str">
        <f>IF(AE51="","",IF(AF50="","",$X51*Settings!$D$5-AF$6*Settings!$D$5))</f>
        <v/>
      </c>
      <c r="AG51" s="148" t="str">
        <f>IF(AF51="","",IF(AG50="","",$X51*Settings!$D$5-AG$6*Settings!$D$5))</f>
        <v/>
      </c>
      <c r="AH51" s="148" t="str">
        <f>IF(AG51="","",IF(AH50="","",$X51*Settings!$D$5-AH$6*Settings!$D$5))</f>
        <v/>
      </c>
      <c r="AI51" s="148" t="str">
        <f>IF(AH51="","",IF(AI50="","",$X51*Settings!$D$5-AI$6*Settings!$D$5))</f>
        <v/>
      </c>
      <c r="AJ51" s="148" t="str">
        <f>IF(AI51="","",IF(AJ50="","",$X51*Settings!$D$5-AJ$6*Settings!$D$5))</f>
        <v/>
      </c>
      <c r="AK51" s="148" t="str">
        <f>IF(AJ51="","",IF(AK50="","",$X51*Settings!$D$5-AK$6*Settings!$D$5))</f>
        <v/>
      </c>
      <c r="AL51" s="148" t="str">
        <f>IF(AK51="","",IF(AL50="","",$X51*Settings!$D$5-AL$6*Settings!$D$5))</f>
        <v/>
      </c>
      <c r="AM51" s="148" t="str">
        <f>IF(AL51="","",IF(AM50="","",$X51*Settings!$D$5-AM$6*Settings!$D$5))</f>
        <v/>
      </c>
      <c r="AN51" s="148" t="str">
        <f>IF(AM51="","",IF(AN50="","",$X51*Settings!$D$5-AN$6*Settings!$D$5))</f>
        <v/>
      </c>
      <c r="AO51" s="148" t="str">
        <f>IF(AN51="","",IF(AO50="","",$X51*Settings!$D$5-AO$6*Settings!$D$5))</f>
        <v/>
      </c>
      <c r="AP51" s="148" t="str">
        <f>IF(AO51="","",IF(AP50="","",$X51*Settings!$D$5-AP$6*Settings!$D$5))</f>
        <v/>
      </c>
      <c r="AQ51" s="148" t="str">
        <f>IF(AP51="","",IF(AQ50="","",$X51*Settings!$D$5-AQ$6*Settings!$D$5))</f>
        <v/>
      </c>
      <c r="AR51" s="148" t="str">
        <f>IF(AQ51="","",IF(AR50="","",$X51*Settings!$D$5-AR$6*Settings!$D$5))</f>
        <v/>
      </c>
      <c r="AS51" s="148" t="str">
        <f>IF(AR51="","",IF(AS50="","",$X51*Settings!$D$5-AS$6*Settings!$D$5))</f>
        <v/>
      </c>
      <c r="AT51" s="148" t="str">
        <f>IF(AS51="","",IF(AT50="","",$X51*Settings!$D$5-AT$6*Settings!$D$5))</f>
        <v/>
      </c>
      <c r="AU51" s="148" t="str">
        <f>IF(AT51="","",IF(AU50="","",$X51*Settings!$D$5-AU$6*Settings!$D$5))</f>
        <v/>
      </c>
      <c r="AV51" s="148" t="str">
        <f>IF(AU51="","",IF(AV50="","",$X51*Settings!$D$5-AV$6*Settings!$D$5))</f>
        <v/>
      </c>
      <c r="AW51" s="148" t="str">
        <f>IF(AV51="","",IF(AW50="","",$X51*Settings!$D$5-AW$6*Settings!$D$5))</f>
        <v/>
      </c>
      <c r="AX51" s="148" t="str">
        <f>IF(AW51="","",IF(AX50="","",$X51*Settings!$D$5-AX$6*Settings!$D$5))</f>
        <v/>
      </c>
      <c r="AY51" s="148" t="str">
        <f>IF(AX51="","",IF(AY50="","",$X51*Settings!$D$5-AY$6*Settings!$D$5))</f>
        <v/>
      </c>
      <c r="AZ51" s="148" t="str">
        <f>IF(AY51="","",IF(AZ50="","",$X51*Settings!$D$5-AZ$6*Settings!$D$5))</f>
        <v/>
      </c>
      <c r="BA51" s="148" t="str">
        <f>IF(AZ51="","",IF(BA50="","",$X51*Settings!$D$5-BA$6*Settings!$D$5))</f>
        <v/>
      </c>
      <c r="BB51" s="148" t="str">
        <f>IF(BA51="","",IF(BB50="","",$X51*Settings!$D$5-BB$6*Settings!$D$5))</f>
        <v/>
      </c>
      <c r="BC51" s="148" t="str">
        <f>IF(BB51="","",IF(BC50="","",$X51*Settings!$D$5-BC$6*Settings!$D$5))</f>
        <v/>
      </c>
      <c r="BD51" s="148" t="str">
        <f>IF(BC51="","",IF(BD50="","",$X51*Settings!$D$5-BD$6*Settings!$D$5))</f>
        <v/>
      </c>
      <c r="BE51" s="148" t="str">
        <f>IF(BD51="","",IF(BE50="","",$X51*Settings!$D$5-BE$6*Settings!$D$5))</f>
        <v/>
      </c>
      <c r="BF51" s="148" t="str">
        <f>IF(BE51="","",IF(BF50="","",$X51*Settings!$D$5-BF$6*Settings!$D$5))</f>
        <v/>
      </c>
      <c r="BG51" s="148" t="str">
        <f>IF(BF51="","",IF(BG50="","",$X51*Settings!$D$5-BG$6*Settings!$D$5))</f>
        <v/>
      </c>
      <c r="BH51" s="148" t="str">
        <f>IF(BG51="","",IF(BH50="","",$X51*Settings!$D$5-BH$6*Settings!$D$5))</f>
        <v/>
      </c>
      <c r="BI51" s="148" t="str">
        <f>IF(BH51="","",IF(BI50="","",$X51*Settings!$D$5-BI$6*Settings!$D$5))</f>
        <v/>
      </c>
      <c r="BJ51" s="148" t="str">
        <f>IF(BI51="","",IF(BJ50="","",$X51*Settings!$D$5-BJ$6*Settings!$D$5))</f>
        <v/>
      </c>
      <c r="BK51" s="148" t="str">
        <f>IF(BJ51="","",IF(BK50="","",$X51*Settings!$D$5-BK$6*Settings!$D$5))</f>
        <v/>
      </c>
      <c r="BL51" s="148" t="str">
        <f>IF(BK51="","",IF(BL50="","",$X51*Settings!$D$5-BL$6*Settings!$D$5))</f>
        <v/>
      </c>
      <c r="BM51" s="148" t="str">
        <f>IF(BL51="","",IF(BM50="","",$X51*Settings!$D$5-BM$6*Settings!$D$5))</f>
        <v/>
      </c>
      <c r="BN51" s="148" t="str">
        <f>IF(BM51="","",IF(BN50="","",$X51*Settings!$D$5-BN$6*Settings!$D$5))</f>
        <v/>
      </c>
      <c r="BO51" s="148" t="str">
        <f>IF(BN51="","",IF(BO50="","",$X51*Settings!$D$5-BO$6*Settings!$D$5))</f>
        <v/>
      </c>
      <c r="BP51" s="148" t="str">
        <f>IF(BO51="","",IF(BP50="","",$X51*Settings!$D$5-BP$6*Settings!$D$5))</f>
        <v/>
      </c>
      <c r="BQ51" s="148" t="str">
        <f>IF(BP51="","",IF(BQ50="","",$X51*Settings!$D$5-BQ$6*Settings!$D$5))</f>
        <v/>
      </c>
      <c r="BR51" s="148" t="str">
        <f>IF(BQ51="","",IF(BR50="","",$X51*Settings!$D$5-BR$6*Settings!$D$5))</f>
        <v/>
      </c>
      <c r="BS51" s="148" t="str">
        <f>IF(BR51="","",IF(BS50="","",$X51*Settings!$D$5-BS$6*Settings!$D$5))</f>
        <v/>
      </c>
      <c r="BT51" s="148" t="str">
        <f>IF(BS51="","",IF(BT50="","",$X51*Settings!$D$5-BT$6*Settings!$D$5))</f>
        <v/>
      </c>
      <c r="BU51" s="148" t="str">
        <f>IF(BT51="","",IF(BU50="","",$X51*Settings!$D$5-BU$6*Settings!$D$5))</f>
        <v/>
      </c>
      <c r="BV51" s="148" t="str">
        <f>IF(BU51="","",IF(BV50="","",$X51*Settings!$D$5-BV$6*Settings!$D$5))</f>
        <v/>
      </c>
      <c r="BX51" s="144">
        <v>45</v>
      </c>
      <c r="BY51" s="145">
        <v>1.5082352463922536E-2</v>
      </c>
      <c r="CA51" s="148" t="str">
        <f t="shared" si="54"/>
        <v/>
      </c>
      <c r="CB51" s="149" t="str">
        <f t="shared" si="55"/>
        <v/>
      </c>
      <c r="CC51" s="149" t="str">
        <f t="shared" si="56"/>
        <v/>
      </c>
      <c r="CD51" s="149" t="str">
        <f t="shared" si="57"/>
        <v/>
      </c>
      <c r="CE51" s="149" t="str">
        <f t="shared" si="58"/>
        <v/>
      </c>
      <c r="CF51" s="149" t="str">
        <f t="shared" si="59"/>
        <v/>
      </c>
      <c r="CG51" s="149" t="str">
        <f t="shared" si="60"/>
        <v/>
      </c>
      <c r="CH51" s="149" t="str">
        <f t="shared" si="61"/>
        <v/>
      </c>
      <c r="CI51" s="149" t="str">
        <f t="shared" si="62"/>
        <v/>
      </c>
      <c r="CJ51" s="149" t="str">
        <f t="shared" si="63"/>
        <v/>
      </c>
      <c r="CK51" s="149" t="str">
        <f t="shared" si="64"/>
        <v/>
      </c>
      <c r="CL51" s="149" t="str">
        <f t="shared" si="65"/>
        <v/>
      </c>
      <c r="CM51" s="149" t="str">
        <f t="shared" si="66"/>
        <v/>
      </c>
      <c r="CN51" s="149" t="str">
        <f t="shared" si="67"/>
        <v/>
      </c>
      <c r="CO51" s="149" t="str">
        <f t="shared" si="68"/>
        <v/>
      </c>
      <c r="CP51" s="149" t="str">
        <f t="shared" si="69"/>
        <v/>
      </c>
      <c r="CQ51" s="149" t="str">
        <f t="shared" si="70"/>
        <v/>
      </c>
      <c r="CR51" s="149" t="str">
        <f t="shared" si="71"/>
        <v/>
      </c>
      <c r="CS51" s="149" t="str">
        <f t="shared" si="72"/>
        <v/>
      </c>
      <c r="CT51" s="149" t="str">
        <f t="shared" si="73"/>
        <v/>
      </c>
      <c r="CU51" s="149" t="str">
        <f t="shared" si="74"/>
        <v/>
      </c>
      <c r="CV51" s="149" t="str">
        <f t="shared" si="75"/>
        <v/>
      </c>
      <c r="CW51" s="149" t="str">
        <f t="shared" si="76"/>
        <v/>
      </c>
      <c r="CX51" s="149" t="str">
        <f t="shared" si="77"/>
        <v/>
      </c>
      <c r="CY51" s="149" t="str">
        <f t="shared" si="78"/>
        <v/>
      </c>
      <c r="CZ51" s="149" t="str">
        <f t="shared" si="79"/>
        <v/>
      </c>
      <c r="DA51" s="149" t="str">
        <f t="shared" si="80"/>
        <v/>
      </c>
      <c r="DB51" s="149" t="str">
        <f t="shared" si="81"/>
        <v/>
      </c>
      <c r="DC51" s="149" t="str">
        <f t="shared" si="82"/>
        <v/>
      </c>
      <c r="DD51" s="149" t="str">
        <f t="shared" si="83"/>
        <v/>
      </c>
      <c r="DE51" s="149" t="str">
        <f t="shared" si="84"/>
        <v/>
      </c>
      <c r="DF51" s="149" t="str">
        <f t="shared" si="85"/>
        <v/>
      </c>
      <c r="DG51" s="149" t="str">
        <f t="shared" si="86"/>
        <v/>
      </c>
      <c r="DH51" s="149" t="str">
        <f t="shared" si="87"/>
        <v/>
      </c>
      <c r="DI51" s="149" t="str">
        <f t="shared" si="88"/>
        <v/>
      </c>
      <c r="DJ51" s="149" t="str">
        <f t="shared" si="89"/>
        <v/>
      </c>
      <c r="DK51" s="149" t="str">
        <f t="shared" si="90"/>
        <v/>
      </c>
      <c r="DL51" s="149" t="str">
        <f t="shared" si="91"/>
        <v/>
      </c>
      <c r="DM51" s="149" t="str">
        <f t="shared" si="92"/>
        <v/>
      </c>
      <c r="DN51" s="149" t="str">
        <f t="shared" si="93"/>
        <v/>
      </c>
      <c r="DO51" s="149" t="str">
        <f t="shared" si="94"/>
        <v/>
      </c>
      <c r="DP51" s="149" t="str">
        <f t="shared" si="95"/>
        <v/>
      </c>
      <c r="DQ51" s="149" t="str">
        <f t="shared" si="96"/>
        <v/>
      </c>
      <c r="DR51" s="149" t="str">
        <f t="shared" si="97"/>
        <v/>
      </c>
      <c r="DS51" s="149" t="str">
        <f t="shared" si="98"/>
        <v/>
      </c>
      <c r="DT51" s="149" t="str">
        <f t="shared" si="99"/>
        <v/>
      </c>
      <c r="DU51" s="149" t="str">
        <f t="shared" si="100"/>
        <v/>
      </c>
      <c r="DV51" s="149" t="str">
        <f t="shared" si="101"/>
        <v/>
      </c>
      <c r="DW51" s="149" t="str">
        <f t="shared" si="102"/>
        <v/>
      </c>
      <c r="DX51" s="149" t="str">
        <f t="shared" si="103"/>
        <v/>
      </c>
      <c r="DY51" s="149" t="str">
        <f t="shared" si="104"/>
        <v/>
      </c>
    </row>
    <row r="52" spans="2:129" x14ac:dyDescent="0.25">
      <c r="B52" s="153" t="str">
        <f>IF(Calculation!A58=0,"",Calculation!A58+ROW(B52)/10000)</f>
        <v/>
      </c>
      <c r="C52" s="92" t="str">
        <f>IF($B52="","",SMALL($B$7:$B$56,ROWS($B$7:B52)))</f>
        <v/>
      </c>
      <c r="D52" s="15" t="str">
        <f>IF(C52&lt;&gt;"",IF(E52&gt;Settings!$D$8,"D",IF(E52&gt;Settings!$D$9,"Q","G"))," ")</f>
        <v xml:space="preserve"> </v>
      </c>
      <c r="E52" s="12" t="str">
        <f t="shared" si="51"/>
        <v xml:space="preserve"> </v>
      </c>
      <c r="F52" s="102" t="str">
        <f>IF(Calculation!A58=0,"",Calculation!K58)</f>
        <v/>
      </c>
      <c r="H52" s="92" t="str">
        <f t="shared" si="52"/>
        <v/>
      </c>
      <c r="I52" s="15" t="str">
        <f>IF(H52&lt;&gt;"",IF(J52&gt;Settings!$D$8,"D",IF(J52&gt;Settings!$D$9,"Q","G"))," ")</f>
        <v xml:space="preserve"> </v>
      </c>
      <c r="J52" s="91">
        <f>SUM(DU7:DU56)</f>
        <v>0</v>
      </c>
      <c r="X52" s="148" t="str">
        <f t="shared" si="53"/>
        <v/>
      </c>
      <c r="Y52" s="148" t="str">
        <f>IF(X52="","",IF(Y51="","",$X52*Settings!$D$5-Y$6*Settings!$D$5))</f>
        <v/>
      </c>
      <c r="Z52" s="148" t="str">
        <f>IF(Y52="","",IF(Z51="","",$X52*Settings!$D$5-Z$6*Settings!$D$5))</f>
        <v/>
      </c>
      <c r="AA52" s="148" t="str">
        <f>IF(Z52="","",IF(AA51="","",$X52*Settings!$D$5-AA$6*Settings!$D$5))</f>
        <v/>
      </c>
      <c r="AB52" s="148" t="str">
        <f>IF(AA52="","",IF(AB51="","",$X52*Settings!$D$5-AB$6*Settings!$D$5))</f>
        <v/>
      </c>
      <c r="AC52" s="148" t="str">
        <f>IF(AB52="","",IF(AC51="","",$X52*Settings!$D$5-AC$6*Settings!$D$5))</f>
        <v/>
      </c>
      <c r="AD52" s="148" t="str">
        <f>IF(AC52="","",IF(AD51="","",$X52*Settings!$D$5-AD$6*Settings!$D$5))</f>
        <v/>
      </c>
      <c r="AE52" s="148" t="str">
        <f>IF(AD52="","",IF(AE51="","",$X52*Settings!$D$5-AE$6*Settings!$D$5))</f>
        <v/>
      </c>
      <c r="AF52" s="148" t="str">
        <f>IF(AE52="","",IF(AF51="","",$X52*Settings!$D$5-AF$6*Settings!$D$5))</f>
        <v/>
      </c>
      <c r="AG52" s="148" t="str">
        <f>IF(AF52="","",IF(AG51="","",$X52*Settings!$D$5-AG$6*Settings!$D$5))</f>
        <v/>
      </c>
      <c r="AH52" s="148" t="str">
        <f>IF(AG52="","",IF(AH51="","",$X52*Settings!$D$5-AH$6*Settings!$D$5))</f>
        <v/>
      </c>
      <c r="AI52" s="148" t="str">
        <f>IF(AH52="","",IF(AI51="","",$X52*Settings!$D$5-AI$6*Settings!$D$5))</f>
        <v/>
      </c>
      <c r="AJ52" s="148" t="str">
        <f>IF(AI52="","",IF(AJ51="","",$X52*Settings!$D$5-AJ$6*Settings!$D$5))</f>
        <v/>
      </c>
      <c r="AK52" s="148" t="str">
        <f>IF(AJ52="","",IF(AK51="","",$X52*Settings!$D$5-AK$6*Settings!$D$5))</f>
        <v/>
      </c>
      <c r="AL52" s="148" t="str">
        <f>IF(AK52="","",IF(AL51="","",$X52*Settings!$D$5-AL$6*Settings!$D$5))</f>
        <v/>
      </c>
      <c r="AM52" s="148" t="str">
        <f>IF(AL52="","",IF(AM51="","",$X52*Settings!$D$5-AM$6*Settings!$D$5))</f>
        <v/>
      </c>
      <c r="AN52" s="148" t="str">
        <f>IF(AM52="","",IF(AN51="","",$X52*Settings!$D$5-AN$6*Settings!$D$5))</f>
        <v/>
      </c>
      <c r="AO52" s="148" t="str">
        <f>IF(AN52="","",IF(AO51="","",$X52*Settings!$D$5-AO$6*Settings!$D$5))</f>
        <v/>
      </c>
      <c r="AP52" s="148" t="str">
        <f>IF(AO52="","",IF(AP51="","",$X52*Settings!$D$5-AP$6*Settings!$D$5))</f>
        <v/>
      </c>
      <c r="AQ52" s="148" t="str">
        <f>IF(AP52="","",IF(AQ51="","",$X52*Settings!$D$5-AQ$6*Settings!$D$5))</f>
        <v/>
      </c>
      <c r="AR52" s="148" t="str">
        <f>IF(AQ52="","",IF(AR51="","",$X52*Settings!$D$5-AR$6*Settings!$D$5))</f>
        <v/>
      </c>
      <c r="AS52" s="148" t="str">
        <f>IF(AR52="","",IF(AS51="","",$X52*Settings!$D$5-AS$6*Settings!$D$5))</f>
        <v/>
      </c>
      <c r="AT52" s="148" t="str">
        <f>IF(AS52="","",IF(AT51="","",$X52*Settings!$D$5-AT$6*Settings!$D$5))</f>
        <v/>
      </c>
      <c r="AU52" s="148" t="str">
        <f>IF(AT52="","",IF(AU51="","",$X52*Settings!$D$5-AU$6*Settings!$D$5))</f>
        <v/>
      </c>
      <c r="AV52" s="148" t="str">
        <f>IF(AU52="","",IF(AV51="","",$X52*Settings!$D$5-AV$6*Settings!$D$5))</f>
        <v/>
      </c>
      <c r="AW52" s="148" t="str">
        <f>IF(AV52="","",IF(AW51="","",$X52*Settings!$D$5-AW$6*Settings!$D$5))</f>
        <v/>
      </c>
      <c r="AX52" s="148" t="str">
        <f>IF(AW52="","",IF(AX51="","",$X52*Settings!$D$5-AX$6*Settings!$D$5))</f>
        <v/>
      </c>
      <c r="AY52" s="148" t="str">
        <f>IF(AX52="","",IF(AY51="","",$X52*Settings!$D$5-AY$6*Settings!$D$5))</f>
        <v/>
      </c>
      <c r="AZ52" s="148" t="str">
        <f>IF(AY52="","",IF(AZ51="","",$X52*Settings!$D$5-AZ$6*Settings!$D$5))</f>
        <v/>
      </c>
      <c r="BA52" s="148" t="str">
        <f>IF(AZ52="","",IF(BA51="","",$X52*Settings!$D$5-BA$6*Settings!$D$5))</f>
        <v/>
      </c>
      <c r="BB52" s="148" t="str">
        <f>IF(BA52="","",IF(BB51="","",$X52*Settings!$D$5-BB$6*Settings!$D$5))</f>
        <v/>
      </c>
      <c r="BC52" s="148" t="str">
        <f>IF(BB52="","",IF(BC51="","",$X52*Settings!$D$5-BC$6*Settings!$D$5))</f>
        <v/>
      </c>
      <c r="BD52" s="148" t="str">
        <f>IF(BC52="","",IF(BD51="","",$X52*Settings!$D$5-BD$6*Settings!$D$5))</f>
        <v/>
      </c>
      <c r="BE52" s="148" t="str">
        <f>IF(BD52="","",IF(BE51="","",$X52*Settings!$D$5-BE$6*Settings!$D$5))</f>
        <v/>
      </c>
      <c r="BF52" s="148" t="str">
        <f>IF(BE52="","",IF(BF51="","",$X52*Settings!$D$5-BF$6*Settings!$D$5))</f>
        <v/>
      </c>
      <c r="BG52" s="148" t="str">
        <f>IF(BF52="","",IF(BG51="","",$X52*Settings!$D$5-BG$6*Settings!$D$5))</f>
        <v/>
      </c>
      <c r="BH52" s="148" t="str">
        <f>IF(BG52="","",IF(BH51="","",$X52*Settings!$D$5-BH$6*Settings!$D$5))</f>
        <v/>
      </c>
      <c r="BI52" s="148" t="str">
        <f>IF(BH52="","",IF(BI51="","",$X52*Settings!$D$5-BI$6*Settings!$D$5))</f>
        <v/>
      </c>
      <c r="BJ52" s="148" t="str">
        <f>IF(BI52="","",IF(BJ51="","",$X52*Settings!$D$5-BJ$6*Settings!$D$5))</f>
        <v/>
      </c>
      <c r="BK52" s="148" t="str">
        <f>IF(BJ52="","",IF(BK51="","",$X52*Settings!$D$5-BK$6*Settings!$D$5))</f>
        <v/>
      </c>
      <c r="BL52" s="148" t="str">
        <f>IF(BK52="","",IF(BL51="","",$X52*Settings!$D$5-BL$6*Settings!$D$5))</f>
        <v/>
      </c>
      <c r="BM52" s="148" t="str">
        <f>IF(BL52="","",IF(BM51="","",$X52*Settings!$D$5-BM$6*Settings!$D$5))</f>
        <v/>
      </c>
      <c r="BN52" s="148" t="str">
        <f>IF(BM52="","",IF(BN51="","",$X52*Settings!$D$5-BN$6*Settings!$D$5))</f>
        <v/>
      </c>
      <c r="BO52" s="148" t="str">
        <f>IF(BN52="","",IF(BO51="","",$X52*Settings!$D$5-BO$6*Settings!$D$5))</f>
        <v/>
      </c>
      <c r="BP52" s="148" t="str">
        <f>IF(BO52="","",IF(BP51="","",$X52*Settings!$D$5-BP$6*Settings!$D$5))</f>
        <v/>
      </c>
      <c r="BQ52" s="148" t="str">
        <f>IF(BP52="","",IF(BQ51="","",$X52*Settings!$D$5-BQ$6*Settings!$D$5))</f>
        <v/>
      </c>
      <c r="BR52" s="148" t="str">
        <f>IF(BQ52="","",IF(BR51="","",$X52*Settings!$D$5-BR$6*Settings!$D$5))</f>
        <v/>
      </c>
      <c r="BS52" s="148" t="str">
        <f>IF(BR52="","",IF(BS51="","",$X52*Settings!$D$5-BS$6*Settings!$D$5))</f>
        <v/>
      </c>
      <c r="BT52" s="148" t="str">
        <f>IF(BS52="","",IF(BT51="","",$X52*Settings!$D$5-BT$6*Settings!$D$5))</f>
        <v/>
      </c>
      <c r="BU52" s="148" t="str">
        <f>IF(BT52="","",IF(BU51="","",$X52*Settings!$D$5-BU$6*Settings!$D$5))</f>
        <v/>
      </c>
      <c r="BV52" s="148" t="str">
        <f>IF(BU52="","",IF(BV51="","",$X52*Settings!$D$5-BV$6*Settings!$D$5))</f>
        <v/>
      </c>
      <c r="BX52" s="144">
        <v>46</v>
      </c>
      <c r="BY52" s="145">
        <v>1.0781402038000848E-2</v>
      </c>
      <c r="CA52" s="148" t="str">
        <f t="shared" si="54"/>
        <v/>
      </c>
      <c r="CB52" s="149" t="str">
        <f t="shared" si="55"/>
        <v/>
      </c>
      <c r="CC52" s="149" t="str">
        <f t="shared" si="56"/>
        <v/>
      </c>
      <c r="CD52" s="149" t="str">
        <f t="shared" si="57"/>
        <v/>
      </c>
      <c r="CE52" s="149" t="str">
        <f t="shared" si="58"/>
        <v/>
      </c>
      <c r="CF52" s="149" t="str">
        <f t="shared" si="59"/>
        <v/>
      </c>
      <c r="CG52" s="149" t="str">
        <f t="shared" si="60"/>
        <v/>
      </c>
      <c r="CH52" s="149" t="str">
        <f t="shared" si="61"/>
        <v/>
      </c>
      <c r="CI52" s="149" t="str">
        <f t="shared" si="62"/>
        <v/>
      </c>
      <c r="CJ52" s="149" t="str">
        <f t="shared" si="63"/>
        <v/>
      </c>
      <c r="CK52" s="149" t="str">
        <f t="shared" si="64"/>
        <v/>
      </c>
      <c r="CL52" s="149" t="str">
        <f t="shared" si="65"/>
        <v/>
      </c>
      <c r="CM52" s="149" t="str">
        <f t="shared" si="66"/>
        <v/>
      </c>
      <c r="CN52" s="149" t="str">
        <f t="shared" si="67"/>
        <v/>
      </c>
      <c r="CO52" s="149" t="str">
        <f t="shared" si="68"/>
        <v/>
      </c>
      <c r="CP52" s="149" t="str">
        <f t="shared" si="69"/>
        <v/>
      </c>
      <c r="CQ52" s="149" t="str">
        <f t="shared" si="70"/>
        <v/>
      </c>
      <c r="CR52" s="149" t="str">
        <f t="shared" si="71"/>
        <v/>
      </c>
      <c r="CS52" s="149" t="str">
        <f t="shared" si="72"/>
        <v/>
      </c>
      <c r="CT52" s="149" t="str">
        <f t="shared" si="73"/>
        <v/>
      </c>
      <c r="CU52" s="149" t="str">
        <f t="shared" si="74"/>
        <v/>
      </c>
      <c r="CV52" s="149" t="str">
        <f t="shared" si="75"/>
        <v/>
      </c>
      <c r="CW52" s="149" t="str">
        <f t="shared" si="76"/>
        <v/>
      </c>
      <c r="CX52" s="149" t="str">
        <f t="shared" si="77"/>
        <v/>
      </c>
      <c r="CY52" s="149" t="str">
        <f t="shared" si="78"/>
        <v/>
      </c>
      <c r="CZ52" s="149" t="str">
        <f t="shared" si="79"/>
        <v/>
      </c>
      <c r="DA52" s="149" t="str">
        <f t="shared" si="80"/>
        <v/>
      </c>
      <c r="DB52" s="149" t="str">
        <f t="shared" si="81"/>
        <v/>
      </c>
      <c r="DC52" s="149" t="str">
        <f t="shared" si="82"/>
        <v/>
      </c>
      <c r="DD52" s="149" t="str">
        <f t="shared" si="83"/>
        <v/>
      </c>
      <c r="DE52" s="149" t="str">
        <f t="shared" si="84"/>
        <v/>
      </c>
      <c r="DF52" s="149" t="str">
        <f t="shared" si="85"/>
        <v/>
      </c>
      <c r="DG52" s="149" t="str">
        <f t="shared" si="86"/>
        <v/>
      </c>
      <c r="DH52" s="149" t="str">
        <f t="shared" si="87"/>
        <v/>
      </c>
      <c r="DI52" s="149" t="str">
        <f t="shared" si="88"/>
        <v/>
      </c>
      <c r="DJ52" s="149" t="str">
        <f t="shared" si="89"/>
        <v/>
      </c>
      <c r="DK52" s="149" t="str">
        <f t="shared" si="90"/>
        <v/>
      </c>
      <c r="DL52" s="149" t="str">
        <f t="shared" si="91"/>
        <v/>
      </c>
      <c r="DM52" s="149" t="str">
        <f t="shared" si="92"/>
        <v/>
      </c>
      <c r="DN52" s="149" t="str">
        <f t="shared" si="93"/>
        <v/>
      </c>
      <c r="DO52" s="149" t="str">
        <f t="shared" si="94"/>
        <v/>
      </c>
      <c r="DP52" s="149" t="str">
        <f t="shared" si="95"/>
        <v/>
      </c>
      <c r="DQ52" s="149" t="str">
        <f t="shared" si="96"/>
        <v/>
      </c>
      <c r="DR52" s="149" t="str">
        <f t="shared" si="97"/>
        <v/>
      </c>
      <c r="DS52" s="149" t="str">
        <f t="shared" si="98"/>
        <v/>
      </c>
      <c r="DT52" s="149" t="str">
        <f t="shared" si="99"/>
        <v/>
      </c>
      <c r="DU52" s="149" t="str">
        <f t="shared" si="100"/>
        <v/>
      </c>
      <c r="DV52" s="149" t="str">
        <f t="shared" si="101"/>
        <v/>
      </c>
      <c r="DW52" s="149" t="str">
        <f t="shared" si="102"/>
        <v/>
      </c>
      <c r="DX52" s="149" t="str">
        <f t="shared" si="103"/>
        <v/>
      </c>
      <c r="DY52" s="149" t="str">
        <f t="shared" si="104"/>
        <v/>
      </c>
    </row>
    <row r="53" spans="2:129" x14ac:dyDescent="0.25">
      <c r="B53" s="153" t="str">
        <f>IF(Calculation!A59=0,"",Calculation!A59+ROW(B53)/10000)</f>
        <v/>
      </c>
      <c r="C53" s="92" t="str">
        <f>IF($B53="","",SMALL($B$7:$B$56,ROWS($B$7:B53)))</f>
        <v/>
      </c>
      <c r="D53" s="15" t="str">
        <f>IF(C53&lt;&gt;"",IF(E53&gt;Settings!$D$8,"D",IF(E53&gt;Settings!$D$9,"Q","G"))," ")</f>
        <v xml:space="preserve"> </v>
      </c>
      <c r="E53" s="12" t="str">
        <f t="shared" si="51"/>
        <v xml:space="preserve"> </v>
      </c>
      <c r="F53" s="102" t="str">
        <f>IF(Calculation!A59=0,"",Calculation!K59)</f>
        <v/>
      </c>
      <c r="H53" s="92" t="str">
        <f t="shared" si="52"/>
        <v/>
      </c>
      <c r="I53" s="15" t="str">
        <f>IF(H53&lt;&gt;"",IF(J53&gt;Settings!$D$8,"D",IF(J53&gt;Settings!$D$9,"Q","G"))," ")</f>
        <v xml:space="preserve"> </v>
      </c>
      <c r="J53" s="91">
        <f>SUM(DV7:DV56)</f>
        <v>0</v>
      </c>
      <c r="X53" s="148" t="str">
        <f t="shared" si="53"/>
        <v/>
      </c>
      <c r="Y53" s="148" t="str">
        <f>IF(X53="","",IF(Y52="","",$X53*Settings!$D$5-Y$6*Settings!$D$5))</f>
        <v/>
      </c>
      <c r="Z53" s="148" t="str">
        <f>IF(Y53="","",IF(Z52="","",$X53*Settings!$D$5-Z$6*Settings!$D$5))</f>
        <v/>
      </c>
      <c r="AA53" s="148" t="str">
        <f>IF(Z53="","",IF(AA52="","",$X53*Settings!$D$5-AA$6*Settings!$D$5))</f>
        <v/>
      </c>
      <c r="AB53" s="148" t="str">
        <f>IF(AA53="","",IF(AB52="","",$X53*Settings!$D$5-AB$6*Settings!$D$5))</f>
        <v/>
      </c>
      <c r="AC53" s="148" t="str">
        <f>IF(AB53="","",IF(AC52="","",$X53*Settings!$D$5-AC$6*Settings!$D$5))</f>
        <v/>
      </c>
      <c r="AD53" s="148" t="str">
        <f>IF(AC53="","",IF(AD52="","",$X53*Settings!$D$5-AD$6*Settings!$D$5))</f>
        <v/>
      </c>
      <c r="AE53" s="148" t="str">
        <f>IF(AD53="","",IF(AE52="","",$X53*Settings!$D$5-AE$6*Settings!$D$5))</f>
        <v/>
      </c>
      <c r="AF53" s="148" t="str">
        <f>IF(AE53="","",IF(AF52="","",$X53*Settings!$D$5-AF$6*Settings!$D$5))</f>
        <v/>
      </c>
      <c r="AG53" s="148" t="str">
        <f>IF(AF53="","",IF(AG52="","",$X53*Settings!$D$5-AG$6*Settings!$D$5))</f>
        <v/>
      </c>
      <c r="AH53" s="148" t="str">
        <f>IF(AG53="","",IF(AH52="","",$X53*Settings!$D$5-AH$6*Settings!$D$5))</f>
        <v/>
      </c>
      <c r="AI53" s="148" t="str">
        <f>IF(AH53="","",IF(AI52="","",$X53*Settings!$D$5-AI$6*Settings!$D$5))</f>
        <v/>
      </c>
      <c r="AJ53" s="148" t="str">
        <f>IF(AI53="","",IF(AJ52="","",$X53*Settings!$D$5-AJ$6*Settings!$D$5))</f>
        <v/>
      </c>
      <c r="AK53" s="148" t="str">
        <f>IF(AJ53="","",IF(AK52="","",$X53*Settings!$D$5-AK$6*Settings!$D$5))</f>
        <v/>
      </c>
      <c r="AL53" s="148" t="str">
        <f>IF(AK53="","",IF(AL52="","",$X53*Settings!$D$5-AL$6*Settings!$D$5))</f>
        <v/>
      </c>
      <c r="AM53" s="148" t="str">
        <f>IF(AL53="","",IF(AM52="","",$X53*Settings!$D$5-AM$6*Settings!$D$5))</f>
        <v/>
      </c>
      <c r="AN53" s="148" t="str">
        <f>IF(AM53="","",IF(AN52="","",$X53*Settings!$D$5-AN$6*Settings!$D$5))</f>
        <v/>
      </c>
      <c r="AO53" s="148" t="str">
        <f>IF(AN53="","",IF(AO52="","",$X53*Settings!$D$5-AO$6*Settings!$D$5))</f>
        <v/>
      </c>
      <c r="AP53" s="148" t="str">
        <f>IF(AO53="","",IF(AP52="","",$X53*Settings!$D$5-AP$6*Settings!$D$5))</f>
        <v/>
      </c>
      <c r="AQ53" s="148" t="str">
        <f>IF(AP53="","",IF(AQ52="","",$X53*Settings!$D$5-AQ$6*Settings!$D$5))</f>
        <v/>
      </c>
      <c r="AR53" s="148" t="str">
        <f>IF(AQ53="","",IF(AR52="","",$X53*Settings!$D$5-AR$6*Settings!$D$5))</f>
        <v/>
      </c>
      <c r="AS53" s="148" t="str">
        <f>IF(AR53="","",IF(AS52="","",$X53*Settings!$D$5-AS$6*Settings!$D$5))</f>
        <v/>
      </c>
      <c r="AT53" s="148" t="str">
        <f>IF(AS53="","",IF(AT52="","",$X53*Settings!$D$5-AT$6*Settings!$D$5))</f>
        <v/>
      </c>
      <c r="AU53" s="148" t="str">
        <f>IF(AT53="","",IF(AU52="","",$X53*Settings!$D$5-AU$6*Settings!$D$5))</f>
        <v/>
      </c>
      <c r="AV53" s="148" t="str">
        <f>IF(AU53="","",IF(AV52="","",$X53*Settings!$D$5-AV$6*Settings!$D$5))</f>
        <v/>
      </c>
      <c r="AW53" s="148" t="str">
        <f>IF(AV53="","",IF(AW52="","",$X53*Settings!$D$5-AW$6*Settings!$D$5))</f>
        <v/>
      </c>
      <c r="AX53" s="148" t="str">
        <f>IF(AW53="","",IF(AX52="","",$X53*Settings!$D$5-AX$6*Settings!$D$5))</f>
        <v/>
      </c>
      <c r="AY53" s="148" t="str">
        <f>IF(AX53="","",IF(AY52="","",$X53*Settings!$D$5-AY$6*Settings!$D$5))</f>
        <v/>
      </c>
      <c r="AZ53" s="148" t="str">
        <f>IF(AY53="","",IF(AZ52="","",$X53*Settings!$D$5-AZ$6*Settings!$D$5))</f>
        <v/>
      </c>
      <c r="BA53" s="148" t="str">
        <f>IF(AZ53="","",IF(BA52="","",$X53*Settings!$D$5-BA$6*Settings!$D$5))</f>
        <v/>
      </c>
      <c r="BB53" s="148" t="str">
        <f>IF(BA53="","",IF(BB52="","",$X53*Settings!$D$5-BB$6*Settings!$D$5))</f>
        <v/>
      </c>
      <c r="BC53" s="148" t="str">
        <f>IF(BB53="","",IF(BC52="","",$X53*Settings!$D$5-BC$6*Settings!$D$5))</f>
        <v/>
      </c>
      <c r="BD53" s="148" t="str">
        <f>IF(BC53="","",IF(BD52="","",$X53*Settings!$D$5-BD$6*Settings!$D$5))</f>
        <v/>
      </c>
      <c r="BE53" s="148" t="str">
        <f>IF(BD53="","",IF(BE52="","",$X53*Settings!$D$5-BE$6*Settings!$D$5))</f>
        <v/>
      </c>
      <c r="BF53" s="148" t="str">
        <f>IF(BE53="","",IF(BF52="","",$X53*Settings!$D$5-BF$6*Settings!$D$5))</f>
        <v/>
      </c>
      <c r="BG53" s="148" t="str">
        <f>IF(BF53="","",IF(BG52="","",$X53*Settings!$D$5-BG$6*Settings!$D$5))</f>
        <v/>
      </c>
      <c r="BH53" s="148" t="str">
        <f>IF(BG53="","",IF(BH52="","",$X53*Settings!$D$5-BH$6*Settings!$D$5))</f>
        <v/>
      </c>
      <c r="BI53" s="148" t="str">
        <f>IF(BH53="","",IF(BI52="","",$X53*Settings!$D$5-BI$6*Settings!$D$5))</f>
        <v/>
      </c>
      <c r="BJ53" s="148" t="str">
        <f>IF(BI53="","",IF(BJ52="","",$X53*Settings!$D$5-BJ$6*Settings!$D$5))</f>
        <v/>
      </c>
      <c r="BK53" s="148" t="str">
        <f>IF(BJ53="","",IF(BK52="","",$X53*Settings!$D$5-BK$6*Settings!$D$5))</f>
        <v/>
      </c>
      <c r="BL53" s="148" t="str">
        <f>IF(BK53="","",IF(BL52="","",$X53*Settings!$D$5-BL$6*Settings!$D$5))</f>
        <v/>
      </c>
      <c r="BM53" s="148" t="str">
        <f>IF(BL53="","",IF(BM52="","",$X53*Settings!$D$5-BM$6*Settings!$D$5))</f>
        <v/>
      </c>
      <c r="BN53" s="148" t="str">
        <f>IF(BM53="","",IF(BN52="","",$X53*Settings!$D$5-BN$6*Settings!$D$5))</f>
        <v/>
      </c>
      <c r="BO53" s="148" t="str">
        <f>IF(BN53="","",IF(BO52="","",$X53*Settings!$D$5-BO$6*Settings!$D$5))</f>
        <v/>
      </c>
      <c r="BP53" s="148" t="str">
        <f>IF(BO53="","",IF(BP52="","",$X53*Settings!$D$5-BP$6*Settings!$D$5))</f>
        <v/>
      </c>
      <c r="BQ53" s="148" t="str">
        <f>IF(BP53="","",IF(BQ52="","",$X53*Settings!$D$5-BQ$6*Settings!$D$5))</f>
        <v/>
      </c>
      <c r="BR53" s="148" t="str">
        <f>IF(BQ53="","",IF(BR52="","",$X53*Settings!$D$5-BR$6*Settings!$D$5))</f>
        <v/>
      </c>
      <c r="BS53" s="148" t="str">
        <f>IF(BR53="","",IF(BS52="","",$X53*Settings!$D$5-BS$6*Settings!$D$5))</f>
        <v/>
      </c>
      <c r="BT53" s="148" t="str">
        <f>IF(BS53="","",IF(BT52="","",$X53*Settings!$D$5-BT$6*Settings!$D$5))</f>
        <v/>
      </c>
      <c r="BU53" s="148" t="str">
        <f>IF(BT53="","",IF(BU52="","",$X53*Settings!$D$5-BU$6*Settings!$D$5))</f>
        <v/>
      </c>
      <c r="BV53" s="148" t="str">
        <f>IF(BU53="","",IF(BV52="","",$X53*Settings!$D$5-BV$6*Settings!$D$5))</f>
        <v/>
      </c>
      <c r="BX53" s="144">
        <v>47</v>
      </c>
      <c r="BY53" s="145">
        <v>7.1972766830660012E-3</v>
      </c>
      <c r="CA53" s="148" t="str">
        <f t="shared" si="54"/>
        <v/>
      </c>
      <c r="CB53" s="149" t="str">
        <f t="shared" si="55"/>
        <v/>
      </c>
      <c r="CC53" s="149" t="str">
        <f t="shared" si="56"/>
        <v/>
      </c>
      <c r="CD53" s="149" t="str">
        <f t="shared" si="57"/>
        <v/>
      </c>
      <c r="CE53" s="149" t="str">
        <f t="shared" si="58"/>
        <v/>
      </c>
      <c r="CF53" s="149" t="str">
        <f t="shared" si="59"/>
        <v/>
      </c>
      <c r="CG53" s="149" t="str">
        <f t="shared" si="60"/>
        <v/>
      </c>
      <c r="CH53" s="149" t="str">
        <f t="shared" si="61"/>
        <v/>
      </c>
      <c r="CI53" s="149" t="str">
        <f t="shared" si="62"/>
        <v/>
      </c>
      <c r="CJ53" s="149" t="str">
        <f t="shared" si="63"/>
        <v/>
      </c>
      <c r="CK53" s="149" t="str">
        <f t="shared" si="64"/>
        <v/>
      </c>
      <c r="CL53" s="149" t="str">
        <f t="shared" si="65"/>
        <v/>
      </c>
      <c r="CM53" s="149" t="str">
        <f t="shared" si="66"/>
        <v/>
      </c>
      <c r="CN53" s="149" t="str">
        <f t="shared" si="67"/>
        <v/>
      </c>
      <c r="CO53" s="149" t="str">
        <f t="shared" si="68"/>
        <v/>
      </c>
      <c r="CP53" s="149" t="str">
        <f t="shared" si="69"/>
        <v/>
      </c>
      <c r="CQ53" s="149" t="str">
        <f t="shared" si="70"/>
        <v/>
      </c>
      <c r="CR53" s="149" t="str">
        <f t="shared" si="71"/>
        <v/>
      </c>
      <c r="CS53" s="149" t="str">
        <f t="shared" si="72"/>
        <v/>
      </c>
      <c r="CT53" s="149" t="str">
        <f t="shared" si="73"/>
        <v/>
      </c>
      <c r="CU53" s="149" t="str">
        <f t="shared" si="74"/>
        <v/>
      </c>
      <c r="CV53" s="149" t="str">
        <f t="shared" si="75"/>
        <v/>
      </c>
      <c r="CW53" s="149" t="str">
        <f t="shared" si="76"/>
        <v/>
      </c>
      <c r="CX53" s="149" t="str">
        <f t="shared" si="77"/>
        <v/>
      </c>
      <c r="CY53" s="149" t="str">
        <f t="shared" si="78"/>
        <v/>
      </c>
      <c r="CZ53" s="149" t="str">
        <f t="shared" si="79"/>
        <v/>
      </c>
      <c r="DA53" s="149" t="str">
        <f t="shared" si="80"/>
        <v/>
      </c>
      <c r="DB53" s="149" t="str">
        <f t="shared" si="81"/>
        <v/>
      </c>
      <c r="DC53" s="149" t="str">
        <f t="shared" si="82"/>
        <v/>
      </c>
      <c r="DD53" s="149" t="str">
        <f t="shared" si="83"/>
        <v/>
      </c>
      <c r="DE53" s="149" t="str">
        <f t="shared" si="84"/>
        <v/>
      </c>
      <c r="DF53" s="149" t="str">
        <f t="shared" si="85"/>
        <v/>
      </c>
      <c r="DG53" s="149" t="str">
        <f t="shared" si="86"/>
        <v/>
      </c>
      <c r="DH53" s="149" t="str">
        <f t="shared" si="87"/>
        <v/>
      </c>
      <c r="DI53" s="149" t="str">
        <f t="shared" si="88"/>
        <v/>
      </c>
      <c r="DJ53" s="149" t="str">
        <f t="shared" si="89"/>
        <v/>
      </c>
      <c r="DK53" s="149" t="str">
        <f t="shared" si="90"/>
        <v/>
      </c>
      <c r="DL53" s="149" t="str">
        <f t="shared" si="91"/>
        <v/>
      </c>
      <c r="DM53" s="149" t="str">
        <f t="shared" si="92"/>
        <v/>
      </c>
      <c r="DN53" s="149" t="str">
        <f t="shared" si="93"/>
        <v/>
      </c>
      <c r="DO53" s="149" t="str">
        <f t="shared" si="94"/>
        <v/>
      </c>
      <c r="DP53" s="149" t="str">
        <f t="shared" si="95"/>
        <v/>
      </c>
      <c r="DQ53" s="149" t="str">
        <f t="shared" si="96"/>
        <v/>
      </c>
      <c r="DR53" s="149" t="str">
        <f t="shared" si="97"/>
        <v/>
      </c>
      <c r="DS53" s="149" t="str">
        <f t="shared" si="98"/>
        <v/>
      </c>
      <c r="DT53" s="149" t="str">
        <f t="shared" si="99"/>
        <v/>
      </c>
      <c r="DU53" s="149" t="str">
        <f t="shared" si="100"/>
        <v/>
      </c>
      <c r="DV53" s="149" t="str">
        <f t="shared" si="101"/>
        <v/>
      </c>
      <c r="DW53" s="149" t="str">
        <f t="shared" si="102"/>
        <v/>
      </c>
      <c r="DX53" s="149" t="str">
        <f t="shared" si="103"/>
        <v/>
      </c>
      <c r="DY53" s="149" t="str">
        <f t="shared" si="104"/>
        <v/>
      </c>
    </row>
    <row r="54" spans="2:129" x14ac:dyDescent="0.25">
      <c r="B54" s="153" t="str">
        <f>IF(Calculation!A60=0,"",Calculation!A60+ROW(B54)/10000)</f>
        <v/>
      </c>
      <c r="C54" s="92" t="str">
        <f>IF($B54="","",SMALL($B$7:$B$56,ROWS($B$7:B54)))</f>
        <v/>
      </c>
      <c r="D54" s="15" t="str">
        <f>IF(C54&lt;&gt;"",IF(E54&gt;Settings!$D$8,"D",IF(E54&gt;Settings!$D$9,"Q","G"))," ")</f>
        <v xml:space="preserve"> </v>
      </c>
      <c r="E54" s="12" t="str">
        <f t="shared" si="51"/>
        <v xml:space="preserve"> </v>
      </c>
      <c r="F54" s="102" t="str">
        <f>IF(Calculation!A60=0,"",Calculation!K60)</f>
        <v/>
      </c>
      <c r="H54" s="92" t="str">
        <f t="shared" si="52"/>
        <v/>
      </c>
      <c r="I54" s="15" t="str">
        <f>IF(H54&lt;&gt;"",IF(J54&gt;Settings!$D$8,"D",IF(J54&gt;Settings!$D$9,"Q","G"))," ")</f>
        <v xml:space="preserve"> </v>
      </c>
      <c r="J54" s="91">
        <f>SUM(DW7:DW56)</f>
        <v>0</v>
      </c>
      <c r="X54" s="148" t="str">
        <f t="shared" si="53"/>
        <v/>
      </c>
      <c r="Y54" s="148" t="str">
        <f>IF(X54="","",IF(Y53="","",$X54*Settings!$D$5-Y$6*Settings!$D$5))</f>
        <v/>
      </c>
      <c r="Z54" s="148" t="str">
        <f>IF(Y54="","",IF(Z53="","",$X54*Settings!$D$5-Z$6*Settings!$D$5))</f>
        <v/>
      </c>
      <c r="AA54" s="148" t="str">
        <f>IF(Z54="","",IF(AA53="","",$X54*Settings!$D$5-AA$6*Settings!$D$5))</f>
        <v/>
      </c>
      <c r="AB54" s="148" t="str">
        <f>IF(AA54="","",IF(AB53="","",$X54*Settings!$D$5-AB$6*Settings!$D$5))</f>
        <v/>
      </c>
      <c r="AC54" s="148" t="str">
        <f>IF(AB54="","",IF(AC53="","",$X54*Settings!$D$5-AC$6*Settings!$D$5))</f>
        <v/>
      </c>
      <c r="AD54" s="148" t="str">
        <f>IF(AC54="","",IF(AD53="","",$X54*Settings!$D$5-AD$6*Settings!$D$5))</f>
        <v/>
      </c>
      <c r="AE54" s="148" t="str">
        <f>IF(AD54="","",IF(AE53="","",$X54*Settings!$D$5-AE$6*Settings!$D$5))</f>
        <v/>
      </c>
      <c r="AF54" s="148" t="str">
        <f>IF(AE54="","",IF(AF53="","",$X54*Settings!$D$5-AF$6*Settings!$D$5))</f>
        <v/>
      </c>
      <c r="AG54" s="148" t="str">
        <f>IF(AF54="","",IF(AG53="","",$X54*Settings!$D$5-AG$6*Settings!$D$5))</f>
        <v/>
      </c>
      <c r="AH54" s="148" t="str">
        <f>IF(AG54="","",IF(AH53="","",$X54*Settings!$D$5-AH$6*Settings!$D$5))</f>
        <v/>
      </c>
      <c r="AI54" s="148" t="str">
        <f>IF(AH54="","",IF(AI53="","",$X54*Settings!$D$5-AI$6*Settings!$D$5))</f>
        <v/>
      </c>
      <c r="AJ54" s="148" t="str">
        <f>IF(AI54="","",IF(AJ53="","",$X54*Settings!$D$5-AJ$6*Settings!$D$5))</f>
        <v/>
      </c>
      <c r="AK54" s="148" t="str">
        <f>IF(AJ54="","",IF(AK53="","",$X54*Settings!$D$5-AK$6*Settings!$D$5))</f>
        <v/>
      </c>
      <c r="AL54" s="148" t="str">
        <f>IF(AK54="","",IF(AL53="","",$X54*Settings!$D$5-AL$6*Settings!$D$5))</f>
        <v/>
      </c>
      <c r="AM54" s="148" t="str">
        <f>IF(AL54="","",IF(AM53="","",$X54*Settings!$D$5-AM$6*Settings!$D$5))</f>
        <v/>
      </c>
      <c r="AN54" s="148" t="str">
        <f>IF(AM54="","",IF(AN53="","",$X54*Settings!$D$5-AN$6*Settings!$D$5))</f>
        <v/>
      </c>
      <c r="AO54" s="148" t="str">
        <f>IF(AN54="","",IF(AO53="","",$X54*Settings!$D$5-AO$6*Settings!$D$5))</f>
        <v/>
      </c>
      <c r="AP54" s="148" t="str">
        <f>IF(AO54="","",IF(AP53="","",$X54*Settings!$D$5-AP$6*Settings!$D$5))</f>
        <v/>
      </c>
      <c r="AQ54" s="148" t="str">
        <f>IF(AP54="","",IF(AQ53="","",$X54*Settings!$D$5-AQ$6*Settings!$D$5))</f>
        <v/>
      </c>
      <c r="AR54" s="148" t="str">
        <f>IF(AQ54="","",IF(AR53="","",$X54*Settings!$D$5-AR$6*Settings!$D$5))</f>
        <v/>
      </c>
      <c r="AS54" s="148" t="str">
        <f>IF(AR54="","",IF(AS53="","",$X54*Settings!$D$5-AS$6*Settings!$D$5))</f>
        <v/>
      </c>
      <c r="AT54" s="148" t="str">
        <f>IF(AS54="","",IF(AT53="","",$X54*Settings!$D$5-AT$6*Settings!$D$5))</f>
        <v/>
      </c>
      <c r="AU54" s="148" t="str">
        <f>IF(AT54="","",IF(AU53="","",$X54*Settings!$D$5-AU$6*Settings!$D$5))</f>
        <v/>
      </c>
      <c r="AV54" s="148" t="str">
        <f>IF(AU54="","",IF(AV53="","",$X54*Settings!$D$5-AV$6*Settings!$D$5))</f>
        <v/>
      </c>
      <c r="AW54" s="148" t="str">
        <f>IF(AV54="","",IF(AW53="","",$X54*Settings!$D$5-AW$6*Settings!$D$5))</f>
        <v/>
      </c>
      <c r="AX54" s="148" t="str">
        <f>IF(AW54="","",IF(AX53="","",$X54*Settings!$D$5-AX$6*Settings!$D$5))</f>
        <v/>
      </c>
      <c r="AY54" s="148" t="str">
        <f>IF(AX54="","",IF(AY53="","",$X54*Settings!$D$5-AY$6*Settings!$D$5))</f>
        <v/>
      </c>
      <c r="AZ54" s="148" t="str">
        <f>IF(AY54="","",IF(AZ53="","",$X54*Settings!$D$5-AZ$6*Settings!$D$5))</f>
        <v/>
      </c>
      <c r="BA54" s="148" t="str">
        <f>IF(AZ54="","",IF(BA53="","",$X54*Settings!$D$5-BA$6*Settings!$D$5))</f>
        <v/>
      </c>
      <c r="BB54" s="148" t="str">
        <f>IF(BA54="","",IF(BB53="","",$X54*Settings!$D$5-BB$6*Settings!$D$5))</f>
        <v/>
      </c>
      <c r="BC54" s="148" t="str">
        <f>IF(BB54="","",IF(BC53="","",$X54*Settings!$D$5-BC$6*Settings!$D$5))</f>
        <v/>
      </c>
      <c r="BD54" s="148" t="str">
        <f>IF(BC54="","",IF(BD53="","",$X54*Settings!$D$5-BD$6*Settings!$D$5))</f>
        <v/>
      </c>
      <c r="BE54" s="148" t="str">
        <f>IF(BD54="","",IF(BE53="","",$X54*Settings!$D$5-BE$6*Settings!$D$5))</f>
        <v/>
      </c>
      <c r="BF54" s="148" t="str">
        <f>IF(BE54="","",IF(BF53="","",$X54*Settings!$D$5-BF$6*Settings!$D$5))</f>
        <v/>
      </c>
      <c r="BG54" s="148" t="str">
        <f>IF(BF54="","",IF(BG53="","",$X54*Settings!$D$5-BG$6*Settings!$D$5))</f>
        <v/>
      </c>
      <c r="BH54" s="148" t="str">
        <f>IF(BG54="","",IF(BH53="","",$X54*Settings!$D$5-BH$6*Settings!$D$5))</f>
        <v/>
      </c>
      <c r="BI54" s="148" t="str">
        <f>IF(BH54="","",IF(BI53="","",$X54*Settings!$D$5-BI$6*Settings!$D$5))</f>
        <v/>
      </c>
      <c r="BJ54" s="148" t="str">
        <f>IF(BI54="","",IF(BJ53="","",$X54*Settings!$D$5-BJ$6*Settings!$D$5))</f>
        <v/>
      </c>
      <c r="BK54" s="148" t="str">
        <f>IF(BJ54="","",IF(BK53="","",$X54*Settings!$D$5-BK$6*Settings!$D$5))</f>
        <v/>
      </c>
      <c r="BL54" s="148" t="str">
        <f>IF(BK54="","",IF(BL53="","",$X54*Settings!$D$5-BL$6*Settings!$D$5))</f>
        <v/>
      </c>
      <c r="BM54" s="148" t="str">
        <f>IF(BL54="","",IF(BM53="","",$X54*Settings!$D$5-BM$6*Settings!$D$5))</f>
        <v/>
      </c>
      <c r="BN54" s="148" t="str">
        <f>IF(BM54="","",IF(BN53="","",$X54*Settings!$D$5-BN$6*Settings!$D$5))</f>
        <v/>
      </c>
      <c r="BO54" s="148" t="str">
        <f>IF(BN54="","",IF(BO53="","",$X54*Settings!$D$5-BO$6*Settings!$D$5))</f>
        <v/>
      </c>
      <c r="BP54" s="148" t="str">
        <f>IF(BO54="","",IF(BP53="","",$X54*Settings!$D$5-BP$6*Settings!$D$5))</f>
        <v/>
      </c>
      <c r="BQ54" s="148" t="str">
        <f>IF(BP54="","",IF(BQ53="","",$X54*Settings!$D$5-BQ$6*Settings!$D$5))</f>
        <v/>
      </c>
      <c r="BR54" s="148" t="str">
        <f>IF(BQ54="","",IF(BR53="","",$X54*Settings!$D$5-BR$6*Settings!$D$5))</f>
        <v/>
      </c>
      <c r="BS54" s="148" t="str">
        <f>IF(BR54="","",IF(BS53="","",$X54*Settings!$D$5-BS$6*Settings!$D$5))</f>
        <v/>
      </c>
      <c r="BT54" s="148" t="str">
        <f>IF(BS54="","",IF(BT53="","",$X54*Settings!$D$5-BT$6*Settings!$D$5))</f>
        <v/>
      </c>
      <c r="BU54" s="148" t="str">
        <f>IF(BT54="","",IF(BU53="","",$X54*Settings!$D$5-BU$6*Settings!$D$5))</f>
        <v/>
      </c>
      <c r="BV54" s="148" t="str">
        <f>IF(BU54="","",IF(BV53="","",$X54*Settings!$D$5-BV$6*Settings!$D$5))</f>
        <v/>
      </c>
      <c r="BX54" s="144">
        <v>48</v>
      </c>
      <c r="BY54" s="145">
        <v>3.6131513281312607E-3</v>
      </c>
      <c r="CA54" s="148" t="str">
        <f t="shared" si="54"/>
        <v/>
      </c>
      <c r="CB54" s="149" t="str">
        <f t="shared" si="55"/>
        <v/>
      </c>
      <c r="CC54" s="149" t="str">
        <f t="shared" si="56"/>
        <v/>
      </c>
      <c r="CD54" s="149" t="str">
        <f t="shared" si="57"/>
        <v/>
      </c>
      <c r="CE54" s="149" t="str">
        <f t="shared" si="58"/>
        <v/>
      </c>
      <c r="CF54" s="149" t="str">
        <f t="shared" si="59"/>
        <v/>
      </c>
      <c r="CG54" s="149" t="str">
        <f t="shared" si="60"/>
        <v/>
      </c>
      <c r="CH54" s="149" t="str">
        <f t="shared" si="61"/>
        <v/>
      </c>
      <c r="CI54" s="149" t="str">
        <f t="shared" si="62"/>
        <v/>
      </c>
      <c r="CJ54" s="149" t="str">
        <f t="shared" si="63"/>
        <v/>
      </c>
      <c r="CK54" s="149" t="str">
        <f t="shared" si="64"/>
        <v/>
      </c>
      <c r="CL54" s="149" t="str">
        <f t="shared" si="65"/>
        <v/>
      </c>
      <c r="CM54" s="149" t="str">
        <f t="shared" si="66"/>
        <v/>
      </c>
      <c r="CN54" s="149" t="str">
        <f t="shared" si="67"/>
        <v/>
      </c>
      <c r="CO54" s="149" t="str">
        <f t="shared" si="68"/>
        <v/>
      </c>
      <c r="CP54" s="149" t="str">
        <f t="shared" si="69"/>
        <v/>
      </c>
      <c r="CQ54" s="149" t="str">
        <f t="shared" si="70"/>
        <v/>
      </c>
      <c r="CR54" s="149" t="str">
        <f t="shared" si="71"/>
        <v/>
      </c>
      <c r="CS54" s="149" t="str">
        <f t="shared" si="72"/>
        <v/>
      </c>
      <c r="CT54" s="149" t="str">
        <f t="shared" si="73"/>
        <v/>
      </c>
      <c r="CU54" s="149" t="str">
        <f t="shared" si="74"/>
        <v/>
      </c>
      <c r="CV54" s="149" t="str">
        <f t="shared" si="75"/>
        <v/>
      </c>
      <c r="CW54" s="149" t="str">
        <f t="shared" si="76"/>
        <v/>
      </c>
      <c r="CX54" s="149" t="str">
        <f t="shared" si="77"/>
        <v/>
      </c>
      <c r="CY54" s="149" t="str">
        <f t="shared" si="78"/>
        <v/>
      </c>
      <c r="CZ54" s="149" t="str">
        <f t="shared" si="79"/>
        <v/>
      </c>
      <c r="DA54" s="149" t="str">
        <f t="shared" si="80"/>
        <v/>
      </c>
      <c r="DB54" s="149" t="str">
        <f t="shared" si="81"/>
        <v/>
      </c>
      <c r="DC54" s="149" t="str">
        <f t="shared" si="82"/>
        <v/>
      </c>
      <c r="DD54" s="149" t="str">
        <f t="shared" si="83"/>
        <v/>
      </c>
      <c r="DE54" s="149" t="str">
        <f t="shared" si="84"/>
        <v/>
      </c>
      <c r="DF54" s="149" t="str">
        <f t="shared" si="85"/>
        <v/>
      </c>
      <c r="DG54" s="149" t="str">
        <f t="shared" si="86"/>
        <v/>
      </c>
      <c r="DH54" s="149" t="str">
        <f t="shared" si="87"/>
        <v/>
      </c>
      <c r="DI54" s="149" t="str">
        <f t="shared" si="88"/>
        <v/>
      </c>
      <c r="DJ54" s="149" t="str">
        <f t="shared" si="89"/>
        <v/>
      </c>
      <c r="DK54" s="149" t="str">
        <f t="shared" si="90"/>
        <v/>
      </c>
      <c r="DL54" s="149" t="str">
        <f t="shared" si="91"/>
        <v/>
      </c>
      <c r="DM54" s="149" t="str">
        <f t="shared" si="92"/>
        <v/>
      </c>
      <c r="DN54" s="149" t="str">
        <f t="shared" si="93"/>
        <v/>
      </c>
      <c r="DO54" s="149" t="str">
        <f t="shared" si="94"/>
        <v/>
      </c>
      <c r="DP54" s="149" t="str">
        <f t="shared" si="95"/>
        <v/>
      </c>
      <c r="DQ54" s="149" t="str">
        <f t="shared" si="96"/>
        <v/>
      </c>
      <c r="DR54" s="149" t="str">
        <f t="shared" si="97"/>
        <v/>
      </c>
      <c r="DS54" s="149" t="str">
        <f t="shared" si="98"/>
        <v/>
      </c>
      <c r="DT54" s="149" t="str">
        <f t="shared" si="99"/>
        <v/>
      </c>
      <c r="DU54" s="149" t="str">
        <f t="shared" si="100"/>
        <v/>
      </c>
      <c r="DV54" s="149" t="str">
        <f t="shared" si="101"/>
        <v/>
      </c>
      <c r="DW54" s="149" t="str">
        <f t="shared" si="102"/>
        <v/>
      </c>
      <c r="DX54" s="149" t="str">
        <f t="shared" si="103"/>
        <v/>
      </c>
      <c r="DY54" s="149" t="str">
        <f t="shared" si="104"/>
        <v/>
      </c>
    </row>
    <row r="55" spans="2:129" x14ac:dyDescent="0.25">
      <c r="B55" s="153" t="str">
        <f>IF(Calculation!A61=0,"",Calculation!A61+ROW(B55)/10000)</f>
        <v/>
      </c>
      <c r="C55" s="92" t="str">
        <f>IF($B55="","",SMALL($B$7:$B$56,ROWS($B$7:B55)))</f>
        <v/>
      </c>
      <c r="D55" s="15" t="str">
        <f>IF(C55&lt;&gt;"",IF(E55&gt;Settings!$D$8,"D",IF(E55&gt;Settings!$D$9,"Q","G"))," ")</f>
        <v xml:space="preserve"> </v>
      </c>
      <c r="E55" s="12" t="str">
        <f t="shared" si="51"/>
        <v xml:space="preserve"> </v>
      </c>
      <c r="F55" s="102" t="str">
        <f>IF(Calculation!A61=0,"",Calculation!K61)</f>
        <v/>
      </c>
      <c r="H55" s="92" t="str">
        <f t="shared" si="52"/>
        <v/>
      </c>
      <c r="I55" s="15" t="str">
        <f>IF(H55&lt;&gt;"",IF(J55&gt;Settings!$D$8,"D",IF(J55&gt;Settings!$D$9,"Q","G"))," ")</f>
        <v xml:space="preserve"> </v>
      </c>
      <c r="J55" s="91">
        <f>SUM(DX7:DX56)</f>
        <v>0</v>
      </c>
      <c r="X55" s="148" t="str">
        <f t="shared" si="53"/>
        <v/>
      </c>
      <c r="Y55" s="148" t="str">
        <f>IF(X55="","",IF(Y54="","",$X55*Settings!$D$5-Y$6*Settings!$D$5))</f>
        <v/>
      </c>
      <c r="Z55" s="148" t="str">
        <f>IF(Y55="","",IF(Z54="","",$X55*Settings!$D$5-Z$6*Settings!$D$5))</f>
        <v/>
      </c>
      <c r="AA55" s="148" t="str">
        <f>IF(Z55="","",IF(AA54="","",$X55*Settings!$D$5-AA$6*Settings!$D$5))</f>
        <v/>
      </c>
      <c r="AB55" s="148" t="str">
        <f>IF(AA55="","",IF(AB54="","",$X55*Settings!$D$5-AB$6*Settings!$D$5))</f>
        <v/>
      </c>
      <c r="AC55" s="148" t="str">
        <f>IF(AB55="","",IF(AC54="","",$X55*Settings!$D$5-AC$6*Settings!$D$5))</f>
        <v/>
      </c>
      <c r="AD55" s="148" t="str">
        <f>IF(AC55="","",IF(AD54="","",$X55*Settings!$D$5-AD$6*Settings!$D$5))</f>
        <v/>
      </c>
      <c r="AE55" s="148" t="str">
        <f>IF(AD55="","",IF(AE54="","",$X55*Settings!$D$5-AE$6*Settings!$D$5))</f>
        <v/>
      </c>
      <c r="AF55" s="148" t="str">
        <f>IF(AE55="","",IF(AF54="","",$X55*Settings!$D$5-AF$6*Settings!$D$5))</f>
        <v/>
      </c>
      <c r="AG55" s="148" t="str">
        <f>IF(AF55="","",IF(AG54="","",$X55*Settings!$D$5-AG$6*Settings!$D$5))</f>
        <v/>
      </c>
      <c r="AH55" s="148" t="str">
        <f>IF(AG55="","",IF(AH54="","",$X55*Settings!$D$5-AH$6*Settings!$D$5))</f>
        <v/>
      </c>
      <c r="AI55" s="148" t="str">
        <f>IF(AH55="","",IF(AI54="","",$X55*Settings!$D$5-AI$6*Settings!$D$5))</f>
        <v/>
      </c>
      <c r="AJ55" s="148" t="str">
        <f>IF(AI55="","",IF(AJ54="","",$X55*Settings!$D$5-AJ$6*Settings!$D$5))</f>
        <v/>
      </c>
      <c r="AK55" s="148" t="str">
        <f>IF(AJ55="","",IF(AK54="","",$X55*Settings!$D$5-AK$6*Settings!$D$5))</f>
        <v/>
      </c>
      <c r="AL55" s="148" t="str">
        <f>IF(AK55="","",IF(AL54="","",$X55*Settings!$D$5-AL$6*Settings!$D$5))</f>
        <v/>
      </c>
      <c r="AM55" s="148" t="str">
        <f>IF(AL55="","",IF(AM54="","",$X55*Settings!$D$5-AM$6*Settings!$D$5))</f>
        <v/>
      </c>
      <c r="AN55" s="148" t="str">
        <f>IF(AM55="","",IF(AN54="","",$X55*Settings!$D$5-AN$6*Settings!$D$5))</f>
        <v/>
      </c>
      <c r="AO55" s="148" t="str">
        <f>IF(AN55="","",IF(AO54="","",$X55*Settings!$D$5-AO$6*Settings!$D$5))</f>
        <v/>
      </c>
      <c r="AP55" s="148" t="str">
        <f>IF(AO55="","",IF(AP54="","",$X55*Settings!$D$5-AP$6*Settings!$D$5))</f>
        <v/>
      </c>
      <c r="AQ55" s="148" t="str">
        <f>IF(AP55="","",IF(AQ54="","",$X55*Settings!$D$5-AQ$6*Settings!$D$5))</f>
        <v/>
      </c>
      <c r="AR55" s="148" t="str">
        <f>IF(AQ55="","",IF(AR54="","",$X55*Settings!$D$5-AR$6*Settings!$D$5))</f>
        <v/>
      </c>
      <c r="AS55" s="148" t="str">
        <f>IF(AR55="","",IF(AS54="","",$X55*Settings!$D$5-AS$6*Settings!$D$5))</f>
        <v/>
      </c>
      <c r="AT55" s="148" t="str">
        <f>IF(AS55="","",IF(AT54="","",$X55*Settings!$D$5-AT$6*Settings!$D$5))</f>
        <v/>
      </c>
      <c r="AU55" s="148" t="str">
        <f>IF(AT55="","",IF(AU54="","",$X55*Settings!$D$5-AU$6*Settings!$D$5))</f>
        <v/>
      </c>
      <c r="AV55" s="148" t="str">
        <f>IF(AU55="","",IF(AV54="","",$X55*Settings!$D$5-AV$6*Settings!$D$5))</f>
        <v/>
      </c>
      <c r="AW55" s="148" t="str">
        <f>IF(AV55="","",IF(AW54="","",$X55*Settings!$D$5-AW$6*Settings!$D$5))</f>
        <v/>
      </c>
      <c r="AX55" s="148" t="str">
        <f>IF(AW55="","",IF(AX54="","",$X55*Settings!$D$5-AX$6*Settings!$D$5))</f>
        <v/>
      </c>
      <c r="AY55" s="148" t="str">
        <f>IF(AX55="","",IF(AY54="","",$X55*Settings!$D$5-AY$6*Settings!$D$5))</f>
        <v/>
      </c>
      <c r="AZ55" s="148" t="str">
        <f>IF(AY55="","",IF(AZ54="","",$X55*Settings!$D$5-AZ$6*Settings!$D$5))</f>
        <v/>
      </c>
      <c r="BA55" s="148" t="str">
        <f>IF(AZ55="","",IF(BA54="","",$X55*Settings!$D$5-BA$6*Settings!$D$5))</f>
        <v/>
      </c>
      <c r="BB55" s="148" t="str">
        <f>IF(BA55="","",IF(BB54="","",$X55*Settings!$D$5-BB$6*Settings!$D$5))</f>
        <v/>
      </c>
      <c r="BC55" s="148" t="str">
        <f>IF(BB55="","",IF(BC54="","",$X55*Settings!$D$5-BC$6*Settings!$D$5))</f>
        <v/>
      </c>
      <c r="BD55" s="148" t="str">
        <f>IF(BC55="","",IF(BD54="","",$X55*Settings!$D$5-BD$6*Settings!$D$5))</f>
        <v/>
      </c>
      <c r="BE55" s="148" t="str">
        <f>IF(BD55="","",IF(BE54="","",$X55*Settings!$D$5-BE$6*Settings!$D$5))</f>
        <v/>
      </c>
      <c r="BF55" s="148" t="str">
        <f>IF(BE55="","",IF(BF54="","",$X55*Settings!$D$5-BF$6*Settings!$D$5))</f>
        <v/>
      </c>
      <c r="BG55" s="148" t="str">
        <f>IF(BF55="","",IF(BG54="","",$X55*Settings!$D$5-BG$6*Settings!$D$5))</f>
        <v/>
      </c>
      <c r="BH55" s="148" t="str">
        <f>IF(BG55="","",IF(BH54="","",$X55*Settings!$D$5-BH$6*Settings!$D$5))</f>
        <v/>
      </c>
      <c r="BI55" s="148" t="str">
        <f>IF(BH55="","",IF(BI54="","",$X55*Settings!$D$5-BI$6*Settings!$D$5))</f>
        <v/>
      </c>
      <c r="BJ55" s="148" t="str">
        <f>IF(BI55="","",IF(BJ54="","",$X55*Settings!$D$5-BJ$6*Settings!$D$5))</f>
        <v/>
      </c>
      <c r="BK55" s="148" t="str">
        <f>IF(BJ55="","",IF(BK54="","",$X55*Settings!$D$5-BK$6*Settings!$D$5))</f>
        <v/>
      </c>
      <c r="BL55" s="148" t="str">
        <f>IF(BK55="","",IF(BL54="","",$X55*Settings!$D$5-BL$6*Settings!$D$5))</f>
        <v/>
      </c>
      <c r="BM55" s="148" t="str">
        <f>IF(BL55="","",IF(BM54="","",$X55*Settings!$D$5-BM$6*Settings!$D$5))</f>
        <v/>
      </c>
      <c r="BN55" s="148" t="str">
        <f>IF(BM55="","",IF(BN54="","",$X55*Settings!$D$5-BN$6*Settings!$D$5))</f>
        <v/>
      </c>
      <c r="BO55" s="148" t="str">
        <f>IF(BN55="","",IF(BO54="","",$X55*Settings!$D$5-BO$6*Settings!$D$5))</f>
        <v/>
      </c>
      <c r="BP55" s="148" t="str">
        <f>IF(BO55="","",IF(BP54="","",$X55*Settings!$D$5-BP$6*Settings!$D$5))</f>
        <v/>
      </c>
      <c r="BQ55" s="148" t="str">
        <f>IF(BP55="","",IF(BQ54="","",$X55*Settings!$D$5-BQ$6*Settings!$D$5))</f>
        <v/>
      </c>
      <c r="BR55" s="148" t="str">
        <f>IF(BQ55="","",IF(BR54="","",$X55*Settings!$D$5-BR$6*Settings!$D$5))</f>
        <v/>
      </c>
      <c r="BS55" s="148" t="str">
        <f>IF(BR55="","",IF(BS54="","",$X55*Settings!$D$5-BS$6*Settings!$D$5))</f>
        <v/>
      </c>
      <c r="BT55" s="148" t="str">
        <f>IF(BS55="","",IF(BT54="","",$X55*Settings!$D$5-BT$6*Settings!$D$5))</f>
        <v/>
      </c>
      <c r="BU55" s="148" t="str">
        <f>IF(BT55="","",IF(BU54="","",$X55*Settings!$D$5-BU$6*Settings!$D$5))</f>
        <v/>
      </c>
      <c r="BV55" s="148" t="str">
        <f>IF(BU55="","",IF(BV54="","",$X55*Settings!$D$5-BV$6*Settings!$D$5))</f>
        <v/>
      </c>
      <c r="BX55" s="144">
        <v>49</v>
      </c>
      <c r="BY55" s="145">
        <v>7.4585104418346858E-4</v>
      </c>
      <c r="CA55" s="148" t="str">
        <f t="shared" si="54"/>
        <v/>
      </c>
      <c r="CB55" s="149" t="str">
        <f t="shared" si="55"/>
        <v/>
      </c>
      <c r="CC55" s="149" t="str">
        <f t="shared" si="56"/>
        <v/>
      </c>
      <c r="CD55" s="149" t="str">
        <f t="shared" si="57"/>
        <v/>
      </c>
      <c r="CE55" s="149" t="str">
        <f t="shared" si="58"/>
        <v/>
      </c>
      <c r="CF55" s="149" t="str">
        <f t="shared" si="59"/>
        <v/>
      </c>
      <c r="CG55" s="149" t="str">
        <f t="shared" si="60"/>
        <v/>
      </c>
      <c r="CH55" s="149" t="str">
        <f t="shared" si="61"/>
        <v/>
      </c>
      <c r="CI55" s="149" t="str">
        <f t="shared" si="62"/>
        <v/>
      </c>
      <c r="CJ55" s="149" t="str">
        <f t="shared" si="63"/>
        <v/>
      </c>
      <c r="CK55" s="149" t="str">
        <f t="shared" si="64"/>
        <v/>
      </c>
      <c r="CL55" s="149" t="str">
        <f t="shared" si="65"/>
        <v/>
      </c>
      <c r="CM55" s="149" t="str">
        <f t="shared" si="66"/>
        <v/>
      </c>
      <c r="CN55" s="149" t="str">
        <f t="shared" si="67"/>
        <v/>
      </c>
      <c r="CO55" s="149" t="str">
        <f t="shared" si="68"/>
        <v/>
      </c>
      <c r="CP55" s="149" t="str">
        <f t="shared" si="69"/>
        <v/>
      </c>
      <c r="CQ55" s="149" t="str">
        <f t="shared" si="70"/>
        <v/>
      </c>
      <c r="CR55" s="149" t="str">
        <f t="shared" si="71"/>
        <v/>
      </c>
      <c r="CS55" s="149" t="str">
        <f t="shared" si="72"/>
        <v/>
      </c>
      <c r="CT55" s="149" t="str">
        <f t="shared" si="73"/>
        <v/>
      </c>
      <c r="CU55" s="149" t="str">
        <f t="shared" si="74"/>
        <v/>
      </c>
      <c r="CV55" s="149" t="str">
        <f t="shared" si="75"/>
        <v/>
      </c>
      <c r="CW55" s="149" t="str">
        <f t="shared" si="76"/>
        <v/>
      </c>
      <c r="CX55" s="149" t="str">
        <f t="shared" si="77"/>
        <v/>
      </c>
      <c r="CY55" s="149" t="str">
        <f t="shared" si="78"/>
        <v/>
      </c>
      <c r="CZ55" s="149" t="str">
        <f t="shared" si="79"/>
        <v/>
      </c>
      <c r="DA55" s="149" t="str">
        <f t="shared" si="80"/>
        <v/>
      </c>
      <c r="DB55" s="149" t="str">
        <f t="shared" si="81"/>
        <v/>
      </c>
      <c r="DC55" s="149" t="str">
        <f t="shared" si="82"/>
        <v/>
      </c>
      <c r="DD55" s="149" t="str">
        <f t="shared" si="83"/>
        <v/>
      </c>
      <c r="DE55" s="149" t="str">
        <f t="shared" si="84"/>
        <v/>
      </c>
      <c r="DF55" s="149" t="str">
        <f t="shared" si="85"/>
        <v/>
      </c>
      <c r="DG55" s="149" t="str">
        <f t="shared" si="86"/>
        <v/>
      </c>
      <c r="DH55" s="149" t="str">
        <f t="shared" si="87"/>
        <v/>
      </c>
      <c r="DI55" s="149" t="str">
        <f t="shared" si="88"/>
        <v/>
      </c>
      <c r="DJ55" s="149" t="str">
        <f t="shared" si="89"/>
        <v/>
      </c>
      <c r="DK55" s="149" t="str">
        <f t="shared" si="90"/>
        <v/>
      </c>
      <c r="DL55" s="149" t="str">
        <f t="shared" si="91"/>
        <v/>
      </c>
      <c r="DM55" s="149" t="str">
        <f t="shared" si="92"/>
        <v/>
      </c>
      <c r="DN55" s="149" t="str">
        <f t="shared" si="93"/>
        <v/>
      </c>
      <c r="DO55" s="149" t="str">
        <f t="shared" si="94"/>
        <v/>
      </c>
      <c r="DP55" s="149" t="str">
        <f t="shared" si="95"/>
        <v/>
      </c>
      <c r="DQ55" s="149" t="str">
        <f t="shared" si="96"/>
        <v/>
      </c>
      <c r="DR55" s="149" t="str">
        <f t="shared" si="97"/>
        <v/>
      </c>
      <c r="DS55" s="149" t="str">
        <f t="shared" si="98"/>
        <v/>
      </c>
      <c r="DT55" s="149" t="str">
        <f t="shared" si="99"/>
        <v/>
      </c>
      <c r="DU55" s="149" t="str">
        <f t="shared" si="100"/>
        <v/>
      </c>
      <c r="DV55" s="149" t="str">
        <f t="shared" si="101"/>
        <v/>
      </c>
      <c r="DW55" s="149" t="str">
        <f t="shared" si="102"/>
        <v/>
      </c>
      <c r="DX55" s="149" t="str">
        <f t="shared" si="103"/>
        <v/>
      </c>
      <c r="DY55" s="149" t="str">
        <f t="shared" si="104"/>
        <v/>
      </c>
    </row>
    <row r="56" spans="2:129" ht="16.5" thickBot="1" x14ac:dyDescent="0.3">
      <c r="B56" s="153" t="str">
        <f>IF(Calculation!A62=0,"",Calculation!A62+ROW(B56)/10000)</f>
        <v/>
      </c>
      <c r="C56" s="154" t="str">
        <f>IF($B56="","",SMALL($B$7:$B$56,ROWS($B$7:B56)))</f>
        <v/>
      </c>
      <c r="D56" s="155" t="str">
        <f>IF(C56&lt;&gt;"",IF(E56&gt;Settings!$D$8,"D",IF(E56&gt;Settings!$D$9,"Q","G"))," ")</f>
        <v xml:space="preserve"> </v>
      </c>
      <c r="E56" s="156" t="str">
        <f t="shared" si="51"/>
        <v xml:space="preserve"> </v>
      </c>
      <c r="F56" s="102" t="str">
        <f>IF(Calculation!A62=0,"",Calculation!K62)</f>
        <v/>
      </c>
      <c r="H56" s="154" t="str">
        <f t="shared" si="52"/>
        <v/>
      </c>
      <c r="I56" s="155" t="str">
        <f>IF(H56&lt;&gt;"",IF(J56&gt;Settings!$D$8,"D",IF(J56&gt;Settings!$D$9,"Q","G"))," ")</f>
        <v xml:space="preserve"> </v>
      </c>
      <c r="J56" s="157">
        <f>SUM(DY7:DY56)</f>
        <v>0</v>
      </c>
      <c r="X56" s="148" t="str">
        <f>H56</f>
        <v/>
      </c>
      <c r="Y56" s="148" t="str">
        <f>IF(X56="","",IF(Y55="","",$X56*Settings!$D$5-Y$6*Settings!$D$5))</f>
        <v/>
      </c>
      <c r="Z56" s="148" t="str">
        <f>IF(Y56="","",IF(Z55="","",$X56*Settings!$D$5-Z$6*Settings!$D$5))</f>
        <v/>
      </c>
      <c r="AA56" s="148" t="str">
        <f>IF(Z56="","",IF(AA55="","",$X56*Settings!$D$5-AA$6*Settings!$D$5))</f>
        <v/>
      </c>
      <c r="AB56" s="148" t="str">
        <f>IF(AA56="","",IF(AB55="","",$X56*Settings!$D$5-AB$6*Settings!$D$5))</f>
        <v/>
      </c>
      <c r="AC56" s="148" t="str">
        <f>IF(AB56="","",IF(AC55="","",$X56*Settings!$D$5-AC$6*Settings!$D$5))</f>
        <v/>
      </c>
      <c r="AD56" s="148" t="str">
        <f>IF(AC56="","",IF(AD55="","",$X56*Settings!$D$5-AD$6*Settings!$D$5))</f>
        <v/>
      </c>
      <c r="AE56" s="148" t="str">
        <f>IF(AD56="","",IF(AE55="","",$X56*Settings!$D$5-AE$6*Settings!$D$5))</f>
        <v/>
      </c>
      <c r="AF56" s="148" t="str">
        <f>IF(AE56="","",IF(AF55="","",$X56*Settings!$D$5-AF$6*Settings!$D$5))</f>
        <v/>
      </c>
      <c r="AG56" s="148" t="str">
        <f>IF(AF56="","",IF(AG55="","",$X56*Settings!$D$5-AG$6*Settings!$D$5))</f>
        <v/>
      </c>
      <c r="AH56" s="148" t="str">
        <f>IF(AG56="","",IF(AH55="","",$X56*Settings!$D$5-AH$6*Settings!$D$5))</f>
        <v/>
      </c>
      <c r="AI56" s="148" t="str">
        <f>IF(AH56="","",IF(AI55="","",$X56*Settings!$D$5-AI$6*Settings!$D$5))</f>
        <v/>
      </c>
      <c r="AJ56" s="148" t="str">
        <f>IF(AI56="","",IF(AJ55="","",$X56*Settings!$D$5-AJ$6*Settings!$D$5))</f>
        <v/>
      </c>
      <c r="AK56" s="148" t="str">
        <f>IF(AJ56="","",IF(AK55="","",$X56*Settings!$D$5-AK$6*Settings!$D$5))</f>
        <v/>
      </c>
      <c r="AL56" s="148" t="str">
        <f>IF(AK56="","",IF(AL55="","",$X56*Settings!$D$5-AL$6*Settings!$D$5))</f>
        <v/>
      </c>
      <c r="AM56" s="148" t="str">
        <f>IF(AL56="","",IF(AM55="","",$X56*Settings!$D$5-AM$6*Settings!$D$5))</f>
        <v/>
      </c>
      <c r="AN56" s="148" t="str">
        <f>IF(AM56="","",IF(AN55="","",$X56*Settings!$D$5-AN$6*Settings!$D$5))</f>
        <v/>
      </c>
      <c r="AO56" s="148" t="str">
        <f>IF(AN56="","",IF(AO55="","",$X56*Settings!$D$5-AO$6*Settings!$D$5))</f>
        <v/>
      </c>
      <c r="AP56" s="148" t="str">
        <f>IF(AO56="","",IF(AP55="","",$X56*Settings!$D$5-AP$6*Settings!$D$5))</f>
        <v/>
      </c>
      <c r="AQ56" s="148" t="str">
        <f>IF(AP56="","",IF(AQ55="","",$X56*Settings!$D$5-AQ$6*Settings!$D$5))</f>
        <v/>
      </c>
      <c r="AR56" s="148" t="str">
        <f>IF(AQ56="","",IF(AR55="","",$X56*Settings!$D$5-AR$6*Settings!$D$5))</f>
        <v/>
      </c>
      <c r="AS56" s="148" t="str">
        <f>IF(AR56="","",IF(AS55="","",$X56*Settings!$D$5-AS$6*Settings!$D$5))</f>
        <v/>
      </c>
      <c r="AT56" s="148" t="str">
        <f>IF(AS56="","",IF(AT55="","",$X56*Settings!$D$5-AT$6*Settings!$D$5))</f>
        <v/>
      </c>
      <c r="AU56" s="148" t="str">
        <f>IF(AT56="","",IF(AU55="","",$X56*Settings!$D$5-AU$6*Settings!$D$5))</f>
        <v/>
      </c>
      <c r="AV56" s="148" t="str">
        <f>IF(AU56="","",IF(AV55="","",$X56*Settings!$D$5-AV$6*Settings!$D$5))</f>
        <v/>
      </c>
      <c r="AW56" s="148" t="str">
        <f>IF(AV56="","",IF(AW55="","",$X56*Settings!$D$5-AW$6*Settings!$D$5))</f>
        <v/>
      </c>
      <c r="AX56" s="148" t="str">
        <f>IF(AW56="","",IF(AX55="","",$X56*Settings!$D$5-AX$6*Settings!$D$5))</f>
        <v/>
      </c>
      <c r="AY56" s="148" t="str">
        <f>IF(AX56="","",IF(AY55="","",$X56*Settings!$D$5-AY$6*Settings!$D$5))</f>
        <v/>
      </c>
      <c r="AZ56" s="148" t="str">
        <f>IF(AY56="","",IF(AZ55="","",$X56*Settings!$D$5-AZ$6*Settings!$D$5))</f>
        <v/>
      </c>
      <c r="BA56" s="148" t="str">
        <f>IF(AZ56="","",IF(BA55="","",$X56*Settings!$D$5-BA$6*Settings!$D$5))</f>
        <v/>
      </c>
      <c r="BB56" s="148" t="str">
        <f>IF(BA56="","",IF(BB55="","",$X56*Settings!$D$5-BB$6*Settings!$D$5))</f>
        <v/>
      </c>
      <c r="BC56" s="148" t="str">
        <f>IF(BB56="","",IF(BC55="","",$X56*Settings!$D$5-BC$6*Settings!$D$5))</f>
        <v/>
      </c>
      <c r="BD56" s="148" t="str">
        <f>IF(BC56="","",IF(BD55="","",$X56*Settings!$D$5-BD$6*Settings!$D$5))</f>
        <v/>
      </c>
      <c r="BE56" s="148" t="str">
        <f>IF(BD56="","",IF(BE55="","",$X56*Settings!$D$5-BE$6*Settings!$D$5))</f>
        <v/>
      </c>
      <c r="BF56" s="148" t="str">
        <f>IF(BE56="","",IF(BF55="","",$X56*Settings!$D$5-BF$6*Settings!$D$5))</f>
        <v/>
      </c>
      <c r="BG56" s="148" t="str">
        <f>IF(BF56="","",IF(BG55="","",$X56*Settings!$D$5-BG$6*Settings!$D$5))</f>
        <v/>
      </c>
      <c r="BH56" s="148" t="str">
        <f>IF(BG56="","",IF(BH55="","",$X56*Settings!$D$5-BH$6*Settings!$D$5))</f>
        <v/>
      </c>
      <c r="BI56" s="148" t="str">
        <f>IF(BH56="","",IF(BI55="","",$X56*Settings!$D$5-BI$6*Settings!$D$5))</f>
        <v/>
      </c>
      <c r="BJ56" s="148" t="str">
        <f>IF(BI56="","",IF(BJ55="","",$X56*Settings!$D$5-BJ$6*Settings!$D$5))</f>
        <v/>
      </c>
      <c r="BK56" s="148" t="str">
        <f>IF(BJ56="","",IF(BK55="","",$X56*Settings!$D$5-BK$6*Settings!$D$5))</f>
        <v/>
      </c>
      <c r="BL56" s="148" t="str">
        <f>IF(BK56="","",IF(BL55="","",$X56*Settings!$D$5-BL$6*Settings!$D$5))</f>
        <v/>
      </c>
      <c r="BM56" s="148" t="str">
        <f>IF(BL56="","",IF(BM55="","",$X56*Settings!$D$5-BM$6*Settings!$D$5))</f>
        <v/>
      </c>
      <c r="BN56" s="148" t="str">
        <f>IF(BM56="","",IF(BN55="","",$X56*Settings!$D$5-BN$6*Settings!$D$5))</f>
        <v/>
      </c>
      <c r="BO56" s="148" t="str">
        <f>IF(BN56="","",IF(BO55="","",$X56*Settings!$D$5-BO$6*Settings!$D$5))</f>
        <v/>
      </c>
      <c r="BP56" s="148" t="str">
        <f>IF(BO56="","",IF(BP55="","",$X56*Settings!$D$5-BP$6*Settings!$D$5))</f>
        <v/>
      </c>
      <c r="BQ56" s="148" t="str">
        <f>IF(BP56="","",IF(BQ55="","",$X56*Settings!$D$5-BQ$6*Settings!$D$5))</f>
        <v/>
      </c>
      <c r="BR56" s="148" t="str">
        <f>IF(BQ56="","",IF(BR55="","",$X56*Settings!$D$5-BR$6*Settings!$D$5))</f>
        <v/>
      </c>
      <c r="BS56" s="148" t="str">
        <f>IF(BR56="","",IF(BS55="","",$X56*Settings!$D$5-BS$6*Settings!$D$5))</f>
        <v/>
      </c>
      <c r="BT56" s="148" t="str">
        <f>IF(BS56="","",IF(BT55="","",$X56*Settings!$D$5-BT$6*Settings!$D$5))</f>
        <v/>
      </c>
      <c r="BU56" s="148" t="str">
        <f>IF(BT56="","",IF(BU55="","",$X56*Settings!$D$5-BU$6*Settings!$D$5))</f>
        <v/>
      </c>
      <c r="BV56" s="148" t="str">
        <f>IF(BU56="","",IF(BV55="","",$X56*Settings!$D$5-BV$6*Settings!$D$5))</f>
        <v/>
      </c>
      <c r="BX56" s="144">
        <v>50</v>
      </c>
      <c r="BY56" s="145">
        <v>0</v>
      </c>
      <c r="CA56" s="148" t="str">
        <f t="shared" si="54"/>
        <v/>
      </c>
      <c r="CB56" s="149" t="str">
        <f t="shared" si="55"/>
        <v/>
      </c>
      <c r="CC56" s="149" t="str">
        <f t="shared" si="56"/>
        <v/>
      </c>
      <c r="CD56" s="149" t="str">
        <f t="shared" si="57"/>
        <v/>
      </c>
      <c r="CE56" s="149" t="str">
        <f t="shared" si="58"/>
        <v/>
      </c>
      <c r="CF56" s="149" t="str">
        <f t="shared" si="59"/>
        <v/>
      </c>
      <c r="CG56" s="149" t="str">
        <f t="shared" si="60"/>
        <v/>
      </c>
      <c r="CH56" s="149" t="str">
        <f t="shared" si="61"/>
        <v/>
      </c>
      <c r="CI56" s="149" t="str">
        <f t="shared" si="62"/>
        <v/>
      </c>
      <c r="CJ56" s="149" t="str">
        <f t="shared" si="63"/>
        <v/>
      </c>
      <c r="CK56" s="149" t="str">
        <f t="shared" si="64"/>
        <v/>
      </c>
      <c r="CL56" s="149" t="str">
        <f t="shared" si="65"/>
        <v/>
      </c>
      <c r="CM56" s="149" t="str">
        <f t="shared" si="66"/>
        <v/>
      </c>
      <c r="CN56" s="149" t="str">
        <f t="shared" si="67"/>
        <v/>
      </c>
      <c r="CO56" s="149" t="str">
        <f t="shared" si="68"/>
        <v/>
      </c>
      <c r="CP56" s="149" t="str">
        <f t="shared" si="69"/>
        <v/>
      </c>
      <c r="CQ56" s="149" t="str">
        <f t="shared" si="70"/>
        <v/>
      </c>
      <c r="CR56" s="149" t="str">
        <f t="shared" si="71"/>
        <v/>
      </c>
      <c r="CS56" s="149" t="str">
        <f t="shared" si="72"/>
        <v/>
      </c>
      <c r="CT56" s="149" t="str">
        <f t="shared" si="73"/>
        <v/>
      </c>
      <c r="CU56" s="149" t="str">
        <f t="shared" si="74"/>
        <v/>
      </c>
      <c r="CV56" s="149" t="str">
        <f t="shared" si="75"/>
        <v/>
      </c>
      <c r="CW56" s="149" t="str">
        <f t="shared" si="76"/>
        <v/>
      </c>
      <c r="CX56" s="149" t="str">
        <f t="shared" si="77"/>
        <v/>
      </c>
      <c r="CY56" s="149" t="str">
        <f t="shared" si="78"/>
        <v/>
      </c>
      <c r="CZ56" s="149" t="str">
        <f t="shared" si="79"/>
        <v/>
      </c>
      <c r="DA56" s="149" t="str">
        <f t="shared" si="80"/>
        <v/>
      </c>
      <c r="DB56" s="149" t="str">
        <f t="shared" si="81"/>
        <v/>
      </c>
      <c r="DC56" s="149" t="str">
        <f t="shared" si="82"/>
        <v/>
      </c>
      <c r="DD56" s="149" t="str">
        <f t="shared" si="83"/>
        <v/>
      </c>
      <c r="DE56" s="149" t="str">
        <f t="shared" si="84"/>
        <v/>
      </c>
      <c r="DF56" s="149" t="str">
        <f t="shared" si="85"/>
        <v/>
      </c>
      <c r="DG56" s="149" t="str">
        <f t="shared" si="86"/>
        <v/>
      </c>
      <c r="DH56" s="149" t="str">
        <f t="shared" si="87"/>
        <v/>
      </c>
      <c r="DI56" s="149" t="str">
        <f t="shared" si="88"/>
        <v/>
      </c>
      <c r="DJ56" s="149" t="str">
        <f t="shared" si="89"/>
        <v/>
      </c>
      <c r="DK56" s="149" t="str">
        <f t="shared" si="90"/>
        <v/>
      </c>
      <c r="DL56" s="149" t="str">
        <f t="shared" si="91"/>
        <v/>
      </c>
      <c r="DM56" s="149" t="str">
        <f t="shared" si="92"/>
        <v/>
      </c>
      <c r="DN56" s="149" t="str">
        <f t="shared" si="93"/>
        <v/>
      </c>
      <c r="DO56" s="149" t="str">
        <f t="shared" si="94"/>
        <v/>
      </c>
      <c r="DP56" s="149" t="str">
        <f t="shared" si="95"/>
        <v/>
      </c>
      <c r="DQ56" s="149" t="str">
        <f t="shared" si="96"/>
        <v/>
      </c>
      <c r="DR56" s="149" t="str">
        <f t="shared" si="97"/>
        <v/>
      </c>
      <c r="DS56" s="149" t="str">
        <f t="shared" si="98"/>
        <v/>
      </c>
      <c r="DT56" s="149" t="str">
        <f t="shared" si="99"/>
        <v/>
      </c>
      <c r="DU56" s="149" t="str">
        <f t="shared" si="100"/>
        <v/>
      </c>
      <c r="DV56" s="149" t="str">
        <f t="shared" si="101"/>
        <v/>
      </c>
      <c r="DW56" s="149" t="str">
        <f t="shared" si="102"/>
        <v/>
      </c>
      <c r="DX56" s="149" t="str">
        <f t="shared" si="103"/>
        <v/>
      </c>
      <c r="DY56" s="149" t="str">
        <f t="shared" si="104"/>
        <v/>
      </c>
    </row>
    <row r="57" spans="2:129" x14ac:dyDescent="0.25">
      <c r="B57" s="160"/>
      <c r="C57" s="158"/>
      <c r="D57" s="159"/>
      <c r="E57" s="159"/>
      <c r="F57" s="160"/>
      <c r="G57" s="159"/>
      <c r="H57" s="158"/>
      <c r="I57" s="159"/>
      <c r="J57" s="159"/>
      <c r="K57" s="159"/>
      <c r="BX57" s="144">
        <v>51</v>
      </c>
      <c r="BY57" s="145">
        <v>0</v>
      </c>
    </row>
    <row r="58" spans="2:129" x14ac:dyDescent="0.25">
      <c r="B58" s="141"/>
      <c r="C58" s="161" t="s">
        <v>153</v>
      </c>
      <c r="D58" s="8"/>
      <c r="F58" s="141"/>
      <c r="G58" s="94"/>
      <c r="K58" s="94"/>
      <c r="BX58" s="144">
        <v>52</v>
      </c>
      <c r="BY58" s="145">
        <v>0</v>
      </c>
    </row>
    <row r="59" spans="2:129" x14ac:dyDescent="0.25">
      <c r="B59" s="141"/>
      <c r="C59" s="8"/>
      <c r="D59" s="8"/>
      <c r="F59" s="141"/>
      <c r="G59" s="94"/>
      <c r="K59" s="94"/>
      <c r="BX59" s="144"/>
      <c r="BY59" s="145"/>
    </row>
    <row r="60" spans="2:129" x14ac:dyDescent="0.25">
      <c r="B60" s="141"/>
      <c r="C60" s="97" t="s">
        <v>82</v>
      </c>
      <c r="D60" s="95" t="s">
        <v>139</v>
      </c>
      <c r="F60" s="141"/>
      <c r="G60" s="94"/>
      <c r="K60" s="94"/>
      <c r="BX60" s="144">
        <v>53</v>
      </c>
      <c r="BY60" s="145">
        <v>0</v>
      </c>
    </row>
    <row r="61" spans="2:129" x14ac:dyDescent="0.25">
      <c r="B61" s="141"/>
      <c r="C61" s="94"/>
      <c r="D61" s="94" t="s">
        <v>140</v>
      </c>
      <c r="F61" s="141"/>
      <c r="G61" s="94"/>
      <c r="K61" s="94"/>
      <c r="BX61" s="144">
        <v>54</v>
      </c>
      <c r="BY61" s="145">
        <v>0</v>
      </c>
    </row>
    <row r="62" spans="2:129" x14ac:dyDescent="0.25">
      <c r="B62" s="141"/>
      <c r="C62" s="94"/>
      <c r="F62" s="141"/>
      <c r="G62" s="94"/>
      <c r="K62" s="94"/>
      <c r="BX62" s="144">
        <v>55</v>
      </c>
      <c r="BY62" s="145">
        <v>0</v>
      </c>
    </row>
    <row r="63" spans="2:129" x14ac:dyDescent="0.25">
      <c r="B63" s="141"/>
      <c r="C63" s="96" t="s">
        <v>83</v>
      </c>
      <c r="D63" s="95" t="s">
        <v>141</v>
      </c>
      <c r="F63" s="141"/>
      <c r="G63" s="94"/>
      <c r="K63" s="94"/>
      <c r="BX63" s="144">
        <v>56</v>
      </c>
      <c r="BY63" s="145">
        <v>0</v>
      </c>
    </row>
    <row r="64" spans="2:129" x14ac:dyDescent="0.25">
      <c r="B64" s="141"/>
      <c r="C64" s="94"/>
      <c r="D64" s="94" t="s">
        <v>142</v>
      </c>
      <c r="F64" s="141"/>
      <c r="G64" s="94"/>
      <c r="K64" s="94"/>
      <c r="BX64" s="144">
        <v>57</v>
      </c>
      <c r="BY64" s="145">
        <v>0</v>
      </c>
    </row>
    <row r="65" spans="2:77" x14ac:dyDescent="0.25">
      <c r="B65" s="141"/>
      <c r="C65" s="94"/>
      <c r="D65" s="94" t="s">
        <v>144</v>
      </c>
      <c r="F65" s="141"/>
      <c r="G65" s="94"/>
      <c r="K65" s="94"/>
      <c r="BX65" s="144">
        <v>58</v>
      </c>
      <c r="BY65" s="145">
        <v>0</v>
      </c>
    </row>
    <row r="66" spans="2:77" x14ac:dyDescent="0.25">
      <c r="B66" s="141"/>
      <c r="C66" s="94"/>
      <c r="D66" s="94" t="s">
        <v>143</v>
      </c>
      <c r="F66" s="141"/>
      <c r="G66" s="94"/>
      <c r="K66" s="94"/>
      <c r="BX66" s="144">
        <v>59</v>
      </c>
      <c r="BY66" s="145">
        <v>0</v>
      </c>
    </row>
    <row r="67" spans="2:77" x14ac:dyDescent="0.25">
      <c r="B67" s="141"/>
      <c r="C67" s="94"/>
      <c r="F67" s="141"/>
      <c r="G67" s="94"/>
      <c r="K67" s="94"/>
      <c r="BX67" s="144">
        <v>60</v>
      </c>
      <c r="BY67" s="145">
        <v>0</v>
      </c>
    </row>
    <row r="68" spans="2:77" x14ac:dyDescent="0.25">
      <c r="B68" s="141"/>
      <c r="C68" s="16" t="s">
        <v>84</v>
      </c>
      <c r="D68" s="94" t="s">
        <v>145</v>
      </c>
      <c r="F68" s="141"/>
      <c r="G68" s="94"/>
      <c r="K68" s="94"/>
      <c r="BX68" s="144">
        <v>61</v>
      </c>
      <c r="BY68" s="145">
        <v>0</v>
      </c>
    </row>
    <row r="69" spans="2:77" x14ac:dyDescent="0.25">
      <c r="B69" s="141"/>
      <c r="C69" s="94"/>
      <c r="D69" s="94" t="s">
        <v>146</v>
      </c>
      <c r="F69" s="141"/>
      <c r="G69" s="94"/>
      <c r="K69" s="94"/>
      <c r="BX69" s="144">
        <v>62</v>
      </c>
      <c r="BY69" s="145">
        <v>0</v>
      </c>
    </row>
    <row r="70" spans="2:77" x14ac:dyDescent="0.25">
      <c r="B70" s="141"/>
      <c r="C70" s="94"/>
      <c r="D70" s="95" t="s">
        <v>147</v>
      </c>
      <c r="F70" s="141"/>
      <c r="G70" s="94"/>
      <c r="K70" s="94"/>
      <c r="BX70" s="144">
        <v>63</v>
      </c>
      <c r="BY70" s="145">
        <v>0</v>
      </c>
    </row>
    <row r="71" spans="2:77" x14ac:dyDescent="0.25">
      <c r="B71" s="141"/>
      <c r="F71" s="141"/>
      <c r="G71" s="94"/>
      <c r="K71" s="94"/>
      <c r="BX71" s="144">
        <v>64</v>
      </c>
      <c r="BY71" s="145">
        <v>0</v>
      </c>
    </row>
    <row r="72" spans="2:77" x14ac:dyDescent="0.25">
      <c r="B72" s="141"/>
      <c r="F72" s="141"/>
      <c r="G72" s="94"/>
      <c r="K72" s="94"/>
      <c r="BX72" s="144">
        <v>65</v>
      </c>
      <c r="BY72" s="145">
        <v>0</v>
      </c>
    </row>
    <row r="73" spans="2:77" x14ac:dyDescent="0.25">
      <c r="B73" s="141"/>
      <c r="F73" s="141"/>
      <c r="G73" s="94"/>
      <c r="K73" s="94"/>
      <c r="BX73" s="144">
        <v>66</v>
      </c>
      <c r="BY73" s="145">
        <v>0</v>
      </c>
    </row>
    <row r="74" spans="2:77" x14ac:dyDescent="0.25">
      <c r="B74" s="141"/>
      <c r="F74" s="141"/>
      <c r="G74" s="94"/>
      <c r="K74" s="94"/>
      <c r="BX74" s="144">
        <v>67</v>
      </c>
      <c r="BY74" s="145">
        <v>0</v>
      </c>
    </row>
    <row r="75" spans="2:77" x14ac:dyDescent="0.25">
      <c r="B75" s="141"/>
      <c r="F75" s="141"/>
      <c r="G75" s="94"/>
      <c r="K75" s="94"/>
      <c r="BX75" s="144">
        <v>68</v>
      </c>
      <c r="BY75" s="145">
        <v>0</v>
      </c>
    </row>
    <row r="76" spans="2:77" x14ac:dyDescent="0.25">
      <c r="B76" s="141"/>
      <c r="F76" s="141"/>
      <c r="G76" s="94"/>
      <c r="K76" s="94"/>
      <c r="BX76" s="144">
        <v>69</v>
      </c>
      <c r="BY76" s="145">
        <v>0</v>
      </c>
    </row>
    <row r="77" spans="2:77" x14ac:dyDescent="0.25">
      <c r="B77" s="141"/>
      <c r="F77" s="141"/>
      <c r="G77" s="94"/>
      <c r="K77" s="94"/>
      <c r="BX77" s="144">
        <v>70</v>
      </c>
      <c r="BY77" s="145">
        <v>0</v>
      </c>
    </row>
    <row r="78" spans="2:77" x14ac:dyDescent="0.25">
      <c r="B78" s="141"/>
      <c r="F78" s="141"/>
      <c r="G78" s="94"/>
      <c r="K78" s="94"/>
      <c r="BX78" s="146"/>
      <c r="BY78" s="147"/>
    </row>
    <row r="79" spans="2:77" x14ac:dyDescent="0.25">
      <c r="B79" s="141"/>
      <c r="F79" s="141"/>
      <c r="G79" s="94"/>
      <c r="K79" s="94"/>
    </row>
    <row r="80" spans="2:77" x14ac:dyDescent="0.25">
      <c r="B80" s="141"/>
      <c r="F80" s="141"/>
      <c r="G80" s="94"/>
      <c r="K80" s="94"/>
    </row>
    <row r="81" spans="2:11" x14ac:dyDescent="0.25">
      <c r="B81" s="141"/>
      <c r="F81" s="141"/>
      <c r="G81" s="94"/>
      <c r="K81" s="94"/>
    </row>
    <row r="82" spans="2:11" x14ac:dyDescent="0.25">
      <c r="B82" s="141"/>
      <c r="F82" s="141"/>
      <c r="G82" s="94"/>
      <c r="K82" s="94"/>
    </row>
    <row r="83" spans="2:11" x14ac:dyDescent="0.25">
      <c r="B83" s="141"/>
      <c r="F83" s="141"/>
      <c r="G83" s="94"/>
      <c r="K83" s="94"/>
    </row>
    <row r="84" spans="2:11" x14ac:dyDescent="0.25">
      <c r="B84" s="141"/>
      <c r="F84" s="141"/>
      <c r="G84" s="94"/>
      <c r="K84" s="94"/>
    </row>
    <row r="85" spans="2:11" x14ac:dyDescent="0.25">
      <c r="B85" s="141"/>
      <c r="F85" s="141"/>
      <c r="G85" s="94"/>
      <c r="K85" s="94"/>
    </row>
    <row r="86" spans="2:11" x14ac:dyDescent="0.25">
      <c r="B86" s="141"/>
      <c r="F86" s="141"/>
      <c r="G86" s="94"/>
      <c r="K86" s="94"/>
    </row>
    <row r="87" spans="2:11" x14ac:dyDescent="0.25">
      <c r="B87" s="141"/>
      <c r="F87" s="141"/>
      <c r="G87" s="94"/>
      <c r="K87" s="94"/>
    </row>
    <row r="88" spans="2:11" x14ac:dyDescent="0.25">
      <c r="B88" s="141"/>
      <c r="F88" s="141"/>
      <c r="G88" s="94"/>
      <c r="K88" s="94"/>
    </row>
    <row r="89" spans="2:11" x14ac:dyDescent="0.25">
      <c r="B89" s="141"/>
      <c r="F89" s="141"/>
      <c r="G89" s="94"/>
      <c r="K89" s="94"/>
    </row>
    <row r="90" spans="2:11" x14ac:dyDescent="0.25">
      <c r="B90" s="141"/>
      <c r="F90" s="141"/>
      <c r="G90" s="94"/>
      <c r="K90" s="94"/>
    </row>
    <row r="91" spans="2:11" x14ac:dyDescent="0.25">
      <c r="B91" s="141"/>
      <c r="F91" s="141"/>
      <c r="G91" s="94"/>
      <c r="K91" s="94"/>
    </row>
    <row r="92" spans="2:11" x14ac:dyDescent="0.25">
      <c r="B92" s="141"/>
      <c r="F92" s="141"/>
      <c r="G92" s="94"/>
      <c r="K92" s="94"/>
    </row>
    <row r="93" spans="2:11" x14ac:dyDescent="0.25">
      <c r="B93" s="141"/>
      <c r="F93" s="141"/>
      <c r="G93" s="94"/>
      <c r="K93" s="94"/>
    </row>
    <row r="94" spans="2:11" x14ac:dyDescent="0.25">
      <c r="B94" s="141"/>
      <c r="F94" s="141"/>
      <c r="G94" s="94"/>
      <c r="K94" s="94"/>
    </row>
    <row r="95" spans="2:11" x14ac:dyDescent="0.25">
      <c r="B95" s="141"/>
      <c r="F95" s="141"/>
      <c r="G95" s="94"/>
      <c r="K95" s="94"/>
    </row>
    <row r="96" spans="2:11" x14ac:dyDescent="0.25">
      <c r="B96" s="141"/>
      <c r="F96" s="141"/>
      <c r="G96" s="94"/>
      <c r="K96" s="94"/>
    </row>
    <row r="97" spans="2:11" x14ac:dyDescent="0.25">
      <c r="B97" s="141"/>
      <c r="F97" s="141"/>
      <c r="G97" s="94"/>
      <c r="K97" s="94"/>
    </row>
    <row r="98" spans="2:11" x14ac:dyDescent="0.25">
      <c r="B98" s="141"/>
      <c r="F98" s="141"/>
      <c r="G98" s="94"/>
      <c r="K98" s="94"/>
    </row>
    <row r="99" spans="2:11" x14ac:dyDescent="0.25">
      <c r="B99" s="141"/>
      <c r="F99" s="141"/>
      <c r="G99" s="94"/>
      <c r="K99" s="94"/>
    </row>
    <row r="100" spans="2:11" x14ac:dyDescent="0.25">
      <c r="B100" s="141"/>
      <c r="F100" s="141"/>
      <c r="G100" s="94"/>
      <c r="K100" s="94"/>
    </row>
    <row r="101" spans="2:11" x14ac:dyDescent="0.25">
      <c r="B101" s="141"/>
      <c r="F101" s="141"/>
      <c r="G101" s="94"/>
      <c r="K101" s="94"/>
    </row>
    <row r="102" spans="2:11" x14ac:dyDescent="0.25">
      <c r="B102" s="141"/>
      <c r="F102" s="141"/>
      <c r="G102" s="94"/>
      <c r="K102" s="94"/>
    </row>
    <row r="103" spans="2:11" x14ac:dyDescent="0.25">
      <c r="B103" s="141"/>
      <c r="F103" s="141"/>
      <c r="G103" s="94"/>
      <c r="K103" s="94"/>
    </row>
    <row r="104" spans="2:11" x14ac:dyDescent="0.25">
      <c r="B104" s="141"/>
      <c r="F104" s="141"/>
      <c r="G104" s="94"/>
      <c r="K104" s="94"/>
    </row>
    <row r="105" spans="2:11" x14ac:dyDescent="0.25">
      <c r="B105" s="141"/>
      <c r="F105" s="141"/>
      <c r="G105" s="94"/>
      <c r="K105" s="94"/>
    </row>
    <row r="106" spans="2:11" x14ac:dyDescent="0.25">
      <c r="B106" s="141"/>
      <c r="F106" s="141"/>
      <c r="G106" s="94"/>
      <c r="K106" s="94"/>
    </row>
    <row r="107" spans="2:11" x14ac:dyDescent="0.25">
      <c r="B107" s="141"/>
      <c r="F107" s="141"/>
      <c r="G107" s="94"/>
      <c r="K107" s="94"/>
    </row>
    <row r="108" spans="2:11" x14ac:dyDescent="0.25">
      <c r="B108" s="141"/>
      <c r="F108" s="141"/>
      <c r="G108" s="94"/>
      <c r="K108" s="94"/>
    </row>
    <row r="109" spans="2:11" x14ac:dyDescent="0.25">
      <c r="B109" s="141"/>
      <c r="F109" s="141"/>
      <c r="G109" s="94"/>
      <c r="K109" s="94"/>
    </row>
    <row r="110" spans="2:11" x14ac:dyDescent="0.25">
      <c r="B110" s="141"/>
      <c r="F110" s="141"/>
      <c r="G110" s="94"/>
      <c r="K110" s="94"/>
    </row>
    <row r="111" spans="2:11" x14ac:dyDescent="0.25">
      <c r="B111" s="141"/>
      <c r="F111" s="141"/>
      <c r="G111" s="94"/>
      <c r="K111" s="94"/>
    </row>
    <row r="112" spans="2:11" x14ac:dyDescent="0.25">
      <c r="B112" s="141"/>
      <c r="F112" s="141"/>
      <c r="G112" s="94"/>
      <c r="K112" s="94"/>
    </row>
    <row r="113" spans="2:11" x14ac:dyDescent="0.25">
      <c r="B113" s="141"/>
      <c r="F113" s="141"/>
      <c r="G113" s="94"/>
      <c r="K113" s="94"/>
    </row>
    <row r="114" spans="2:11" x14ac:dyDescent="0.25">
      <c r="B114" s="141"/>
      <c r="F114" s="141"/>
      <c r="G114" s="94"/>
      <c r="K114" s="94"/>
    </row>
    <row r="115" spans="2:11" x14ac:dyDescent="0.25">
      <c r="B115" s="141"/>
      <c r="F115" s="141"/>
      <c r="G115" s="94"/>
      <c r="K115" s="94"/>
    </row>
    <row r="116" spans="2:11" x14ac:dyDescent="0.25">
      <c r="B116" s="141"/>
      <c r="F116" s="141"/>
      <c r="G116" s="94"/>
      <c r="K116" s="94"/>
    </row>
    <row r="117" spans="2:11" x14ac:dyDescent="0.25">
      <c r="B117" s="141"/>
      <c r="F117" s="141"/>
      <c r="G117" s="94"/>
      <c r="K117" s="94"/>
    </row>
    <row r="118" spans="2:11" x14ac:dyDescent="0.25">
      <c r="B118" s="141"/>
      <c r="F118" s="141"/>
      <c r="G118" s="94"/>
      <c r="K118" s="94"/>
    </row>
    <row r="119" spans="2:11" x14ac:dyDescent="0.25">
      <c r="B119" s="141"/>
      <c r="F119" s="141"/>
      <c r="G119" s="94"/>
      <c r="K119" s="94"/>
    </row>
    <row r="120" spans="2:11" x14ac:dyDescent="0.25">
      <c r="B120" s="141"/>
      <c r="F120" s="141"/>
      <c r="G120" s="94"/>
      <c r="K120" s="94"/>
    </row>
    <row r="121" spans="2:11" x14ac:dyDescent="0.25">
      <c r="B121" s="141"/>
      <c r="F121" s="141"/>
      <c r="G121" s="94"/>
      <c r="K121" s="94"/>
    </row>
    <row r="122" spans="2:11" x14ac:dyDescent="0.25">
      <c r="B122" s="141"/>
      <c r="F122" s="141"/>
      <c r="G122" s="94"/>
      <c r="K122" s="94"/>
    </row>
    <row r="123" spans="2:11" x14ac:dyDescent="0.25">
      <c r="B123" s="141"/>
      <c r="F123" s="141"/>
      <c r="G123" s="94"/>
      <c r="K123" s="94"/>
    </row>
    <row r="124" spans="2:11" x14ac:dyDescent="0.25">
      <c r="B124" s="141"/>
      <c r="F124" s="141"/>
      <c r="G124" s="94"/>
      <c r="K124" s="94"/>
    </row>
    <row r="125" spans="2:11" x14ac:dyDescent="0.25">
      <c r="B125" s="141"/>
      <c r="F125" s="141"/>
      <c r="G125" s="94"/>
      <c r="K125" s="94"/>
    </row>
    <row r="126" spans="2:11" x14ac:dyDescent="0.25">
      <c r="B126" s="141"/>
      <c r="F126" s="141"/>
      <c r="G126" s="94"/>
      <c r="K126" s="94"/>
    </row>
    <row r="127" spans="2:11" x14ac:dyDescent="0.25">
      <c r="B127" s="141"/>
      <c r="F127" s="141"/>
      <c r="G127" s="94"/>
      <c r="K127" s="94"/>
    </row>
    <row r="128" spans="2:11" x14ac:dyDescent="0.25">
      <c r="B128" s="141"/>
      <c r="F128" s="141"/>
      <c r="G128" s="94"/>
      <c r="K128" s="94"/>
    </row>
    <row r="129" spans="2:11" x14ac:dyDescent="0.25">
      <c r="B129" s="141"/>
      <c r="F129" s="141"/>
      <c r="G129" s="94"/>
      <c r="K129" s="94"/>
    </row>
    <row r="130" spans="2:11" x14ac:dyDescent="0.25">
      <c r="B130" s="141"/>
      <c r="F130" s="141"/>
      <c r="G130" s="94"/>
      <c r="K130" s="94"/>
    </row>
    <row r="131" spans="2:11" x14ac:dyDescent="0.25">
      <c r="B131" s="141"/>
      <c r="F131" s="141"/>
      <c r="G131" s="94"/>
      <c r="K131" s="94"/>
    </row>
    <row r="132" spans="2:11" x14ac:dyDescent="0.25">
      <c r="B132" s="141"/>
      <c r="F132" s="141"/>
      <c r="G132" s="94"/>
      <c r="K132" s="94"/>
    </row>
    <row r="133" spans="2:11" x14ac:dyDescent="0.25">
      <c r="B133" s="141"/>
      <c r="F133" s="141"/>
      <c r="G133" s="94"/>
      <c r="K133" s="94"/>
    </row>
    <row r="134" spans="2:11" x14ac:dyDescent="0.25">
      <c r="B134" s="141"/>
      <c r="F134" s="141"/>
      <c r="G134" s="94"/>
      <c r="K134" s="94"/>
    </row>
    <row r="135" spans="2:11" x14ac:dyDescent="0.25">
      <c r="B135" s="141"/>
      <c r="F135" s="141"/>
      <c r="G135" s="94"/>
      <c r="K135" s="94"/>
    </row>
    <row r="136" spans="2:11" x14ac:dyDescent="0.25">
      <c r="B136" s="141"/>
      <c r="F136" s="141"/>
      <c r="G136" s="94"/>
      <c r="K136" s="94"/>
    </row>
    <row r="137" spans="2:11" x14ac:dyDescent="0.25">
      <c r="B137" s="141"/>
      <c r="F137" s="141"/>
      <c r="G137" s="94"/>
      <c r="K137" s="94"/>
    </row>
    <row r="138" spans="2:11" x14ac:dyDescent="0.25">
      <c r="B138" s="141"/>
      <c r="F138" s="141"/>
      <c r="G138" s="94"/>
      <c r="K138" s="94"/>
    </row>
    <row r="139" spans="2:11" x14ac:dyDescent="0.25">
      <c r="B139" s="141"/>
      <c r="F139" s="141"/>
      <c r="G139" s="94"/>
      <c r="K139" s="94"/>
    </row>
    <row r="140" spans="2:11" x14ac:dyDescent="0.25">
      <c r="B140" s="141"/>
      <c r="F140" s="141"/>
      <c r="G140" s="94"/>
      <c r="K140" s="94"/>
    </row>
    <row r="141" spans="2:11" x14ac:dyDescent="0.25">
      <c r="B141" s="141"/>
      <c r="F141" s="141"/>
      <c r="G141" s="94"/>
      <c r="K141" s="94"/>
    </row>
    <row r="142" spans="2:11" x14ac:dyDescent="0.25">
      <c r="B142" s="141"/>
      <c r="F142" s="141"/>
      <c r="G142" s="94"/>
      <c r="K142" s="94"/>
    </row>
    <row r="143" spans="2:11" x14ac:dyDescent="0.25">
      <c r="B143" s="141"/>
      <c r="F143" s="141"/>
      <c r="G143" s="94"/>
      <c r="K143" s="94"/>
    </row>
    <row r="144" spans="2:11" x14ac:dyDescent="0.25">
      <c r="B144" s="141"/>
      <c r="F144" s="141"/>
      <c r="G144" s="94"/>
      <c r="K144" s="94"/>
    </row>
    <row r="145" spans="2:11" x14ac:dyDescent="0.25">
      <c r="B145" s="141"/>
      <c r="F145" s="141"/>
      <c r="G145" s="94"/>
      <c r="K145" s="94"/>
    </row>
    <row r="146" spans="2:11" x14ac:dyDescent="0.25">
      <c r="B146" s="141"/>
      <c r="F146" s="141"/>
      <c r="G146" s="94"/>
      <c r="K146" s="94"/>
    </row>
    <row r="147" spans="2:11" x14ac:dyDescent="0.25">
      <c r="B147" s="141"/>
      <c r="F147" s="141"/>
      <c r="G147" s="94"/>
      <c r="K147" s="94"/>
    </row>
    <row r="148" spans="2:11" x14ac:dyDescent="0.25">
      <c r="B148" s="141"/>
      <c r="F148" s="141"/>
      <c r="G148" s="94"/>
      <c r="K148" s="94"/>
    </row>
    <row r="149" spans="2:11" x14ac:dyDescent="0.25">
      <c r="B149" s="141"/>
      <c r="F149" s="141"/>
      <c r="G149" s="94"/>
      <c r="K149" s="94"/>
    </row>
    <row r="150" spans="2:11" x14ac:dyDescent="0.25">
      <c r="B150" s="141"/>
      <c r="F150" s="141"/>
      <c r="G150" s="94"/>
      <c r="K150" s="94"/>
    </row>
    <row r="151" spans="2:11" x14ac:dyDescent="0.25">
      <c r="B151" s="141"/>
      <c r="F151" s="141"/>
      <c r="G151" s="94"/>
      <c r="K151" s="94"/>
    </row>
    <row r="152" spans="2:11" x14ac:dyDescent="0.25">
      <c r="B152" s="141"/>
      <c r="F152" s="141"/>
      <c r="G152" s="94"/>
      <c r="K152" s="94"/>
    </row>
    <row r="153" spans="2:11" x14ac:dyDescent="0.25">
      <c r="B153" s="141"/>
      <c r="F153" s="141"/>
      <c r="G153" s="94"/>
      <c r="K153" s="94"/>
    </row>
    <row r="154" spans="2:11" x14ac:dyDescent="0.25">
      <c r="B154" s="141"/>
      <c r="F154" s="141"/>
      <c r="G154" s="94"/>
      <c r="K154" s="94"/>
    </row>
    <row r="155" spans="2:11" x14ac:dyDescent="0.25">
      <c r="B155" s="141"/>
      <c r="F155" s="141"/>
      <c r="G155" s="94"/>
      <c r="K155" s="94"/>
    </row>
    <row r="156" spans="2:11" x14ac:dyDescent="0.25">
      <c r="B156" s="141"/>
      <c r="F156" s="141"/>
      <c r="G156" s="94"/>
      <c r="K156" s="94"/>
    </row>
    <row r="157" spans="2:11" x14ac:dyDescent="0.25">
      <c r="B157" s="141"/>
      <c r="F157" s="141"/>
      <c r="G157" s="94"/>
      <c r="K157" s="94"/>
    </row>
    <row r="158" spans="2:11" x14ac:dyDescent="0.25">
      <c r="B158" s="141"/>
      <c r="F158" s="141"/>
      <c r="G158" s="94"/>
      <c r="K158" s="94"/>
    </row>
    <row r="159" spans="2:11" x14ac:dyDescent="0.25">
      <c r="B159" s="141"/>
      <c r="F159" s="141"/>
      <c r="G159" s="94"/>
      <c r="K159" s="94"/>
    </row>
    <row r="160" spans="2:11" x14ac:dyDescent="0.25">
      <c r="B160" s="141"/>
      <c r="F160" s="141"/>
      <c r="G160" s="94"/>
      <c r="K160" s="94"/>
    </row>
    <row r="161" spans="2:11" x14ac:dyDescent="0.25">
      <c r="B161" s="141"/>
      <c r="F161" s="141"/>
      <c r="G161" s="94"/>
      <c r="K161" s="94"/>
    </row>
    <row r="162" spans="2:11" x14ac:dyDescent="0.25">
      <c r="B162" s="141"/>
      <c r="F162" s="141"/>
      <c r="G162" s="94"/>
      <c r="K162" s="94"/>
    </row>
    <row r="163" spans="2:11" x14ac:dyDescent="0.25">
      <c r="B163" s="141"/>
      <c r="F163" s="141"/>
      <c r="G163" s="94"/>
      <c r="K163" s="94"/>
    </row>
    <row r="164" spans="2:11" x14ac:dyDescent="0.25">
      <c r="B164" s="141"/>
      <c r="F164" s="141"/>
      <c r="G164" s="94"/>
      <c r="K164" s="94"/>
    </row>
    <row r="165" spans="2:11" x14ac:dyDescent="0.25">
      <c r="B165" s="141"/>
      <c r="F165" s="141"/>
      <c r="G165" s="94"/>
      <c r="K165" s="94"/>
    </row>
    <row r="166" spans="2:11" x14ac:dyDescent="0.25">
      <c r="B166" s="141"/>
      <c r="F166" s="141"/>
      <c r="G166" s="94"/>
      <c r="K166" s="94"/>
    </row>
    <row r="167" spans="2:11" x14ac:dyDescent="0.25">
      <c r="B167" s="141"/>
      <c r="F167" s="141"/>
      <c r="G167" s="94"/>
      <c r="K167" s="94"/>
    </row>
    <row r="168" spans="2:11" x14ac:dyDescent="0.25">
      <c r="B168" s="141"/>
      <c r="F168" s="141"/>
      <c r="G168" s="94"/>
      <c r="K168" s="94"/>
    </row>
    <row r="169" spans="2:11" x14ac:dyDescent="0.25">
      <c r="B169" s="141"/>
      <c r="F169" s="141"/>
      <c r="G169" s="94"/>
      <c r="K169" s="94"/>
    </row>
    <row r="170" spans="2:11" x14ac:dyDescent="0.25">
      <c r="B170" s="141"/>
      <c r="F170" s="141"/>
      <c r="G170" s="94"/>
      <c r="K170" s="94"/>
    </row>
    <row r="171" spans="2:11" x14ac:dyDescent="0.25">
      <c r="B171" s="141"/>
      <c r="F171" s="141"/>
      <c r="G171" s="94"/>
      <c r="K171" s="94"/>
    </row>
    <row r="172" spans="2:11" x14ac:dyDescent="0.25">
      <c r="B172" s="141"/>
      <c r="F172" s="141"/>
      <c r="G172" s="94"/>
      <c r="K172" s="94"/>
    </row>
    <row r="173" spans="2:11" x14ac:dyDescent="0.25">
      <c r="B173" s="141"/>
      <c r="F173" s="141"/>
      <c r="G173" s="94"/>
      <c r="K173" s="94"/>
    </row>
    <row r="174" spans="2:11" x14ac:dyDescent="0.25">
      <c r="B174" s="141"/>
      <c r="F174" s="141"/>
      <c r="G174" s="94"/>
      <c r="K174" s="94"/>
    </row>
    <row r="175" spans="2:11" x14ac:dyDescent="0.25">
      <c r="B175" s="141"/>
      <c r="F175" s="141"/>
      <c r="G175" s="94"/>
      <c r="K175" s="94"/>
    </row>
    <row r="176" spans="2:11" x14ac:dyDescent="0.25">
      <c r="B176" s="141"/>
      <c r="F176" s="141"/>
      <c r="G176" s="94"/>
      <c r="K176" s="94"/>
    </row>
    <row r="177" spans="2:11" x14ac:dyDescent="0.25">
      <c r="B177" s="141"/>
      <c r="F177" s="141"/>
      <c r="G177" s="94"/>
      <c r="K177" s="94"/>
    </row>
    <row r="178" spans="2:11" x14ac:dyDescent="0.25">
      <c r="B178" s="141"/>
      <c r="F178" s="141"/>
      <c r="G178" s="94"/>
      <c r="K178" s="94"/>
    </row>
    <row r="179" spans="2:11" x14ac:dyDescent="0.25">
      <c r="B179" s="141"/>
      <c r="F179" s="141"/>
      <c r="G179" s="94"/>
      <c r="K179" s="94"/>
    </row>
    <row r="180" spans="2:11" x14ac:dyDescent="0.25">
      <c r="B180" s="141"/>
      <c r="F180" s="141"/>
      <c r="G180" s="94"/>
      <c r="K180" s="94"/>
    </row>
    <row r="181" spans="2:11" x14ac:dyDescent="0.25">
      <c r="B181" s="141"/>
      <c r="F181" s="141"/>
      <c r="G181" s="94"/>
      <c r="K181" s="94"/>
    </row>
    <row r="182" spans="2:11" x14ac:dyDescent="0.25">
      <c r="B182" s="141"/>
      <c r="F182" s="141"/>
      <c r="G182" s="94"/>
      <c r="K182" s="94"/>
    </row>
    <row r="183" spans="2:11" x14ac:dyDescent="0.25">
      <c r="B183" s="141"/>
      <c r="F183" s="141"/>
      <c r="G183" s="94"/>
      <c r="K183" s="94"/>
    </row>
    <row r="184" spans="2:11" x14ac:dyDescent="0.25">
      <c r="B184" s="141"/>
      <c r="F184" s="141"/>
      <c r="G184" s="94"/>
      <c r="K184" s="94"/>
    </row>
    <row r="185" spans="2:11" x14ac:dyDescent="0.25">
      <c r="B185" s="141"/>
      <c r="F185" s="141"/>
      <c r="G185" s="94"/>
      <c r="K185" s="94"/>
    </row>
    <row r="186" spans="2:11" x14ac:dyDescent="0.25">
      <c r="B186" s="141"/>
      <c r="F186" s="141"/>
      <c r="G186" s="94"/>
      <c r="K186" s="94"/>
    </row>
    <row r="187" spans="2:11" x14ac:dyDescent="0.25">
      <c r="B187" s="141"/>
      <c r="F187" s="141"/>
      <c r="G187" s="94"/>
      <c r="K187" s="94"/>
    </row>
    <row r="188" spans="2:11" x14ac:dyDescent="0.25">
      <c r="B188" s="141"/>
      <c r="F188" s="141"/>
      <c r="G188" s="94"/>
      <c r="K188" s="94"/>
    </row>
    <row r="189" spans="2:11" x14ac:dyDescent="0.25">
      <c r="B189" s="141"/>
      <c r="F189" s="141"/>
      <c r="G189" s="94"/>
      <c r="K189" s="94"/>
    </row>
    <row r="190" spans="2:11" x14ac:dyDescent="0.25">
      <c r="B190" s="141"/>
      <c r="F190" s="141"/>
      <c r="G190" s="94"/>
      <c r="K190" s="94"/>
    </row>
    <row r="191" spans="2:11" x14ac:dyDescent="0.25">
      <c r="B191" s="141"/>
      <c r="F191" s="141"/>
      <c r="G191" s="94"/>
      <c r="K191" s="94"/>
    </row>
    <row r="192" spans="2:11" x14ac:dyDescent="0.25">
      <c r="B192" s="141"/>
      <c r="F192" s="141"/>
      <c r="G192" s="94"/>
      <c r="K192" s="94"/>
    </row>
    <row r="193" spans="2:11" x14ac:dyDescent="0.25">
      <c r="B193" s="141"/>
      <c r="F193" s="141"/>
      <c r="G193" s="94"/>
      <c r="K193" s="94"/>
    </row>
    <row r="194" spans="2:11" x14ac:dyDescent="0.25">
      <c r="B194" s="141"/>
      <c r="F194" s="141"/>
      <c r="G194" s="94"/>
      <c r="K194" s="94"/>
    </row>
    <row r="195" spans="2:11" x14ac:dyDescent="0.25">
      <c r="B195" s="141"/>
      <c r="F195" s="141"/>
      <c r="G195" s="94"/>
      <c r="K195" s="94"/>
    </row>
    <row r="196" spans="2:11" x14ac:dyDescent="0.25">
      <c r="B196" s="141"/>
      <c r="F196" s="141"/>
      <c r="G196" s="94"/>
      <c r="K196" s="94"/>
    </row>
    <row r="197" spans="2:11" x14ac:dyDescent="0.25">
      <c r="B197" s="141"/>
      <c r="F197" s="141"/>
      <c r="G197" s="94"/>
      <c r="K197" s="94"/>
    </row>
    <row r="198" spans="2:11" x14ac:dyDescent="0.25">
      <c r="B198" s="141"/>
      <c r="F198" s="141"/>
      <c r="G198" s="94"/>
      <c r="K198" s="94"/>
    </row>
    <row r="199" spans="2:11" x14ac:dyDescent="0.25">
      <c r="B199" s="141"/>
      <c r="F199" s="141"/>
      <c r="G199" s="94"/>
      <c r="K199" s="94"/>
    </row>
    <row r="200" spans="2:11" x14ac:dyDescent="0.25">
      <c r="B200" s="141"/>
      <c r="F200" s="141"/>
      <c r="G200" s="94"/>
      <c r="K200" s="94"/>
    </row>
    <row r="201" spans="2:11" x14ac:dyDescent="0.25">
      <c r="B201" s="141"/>
      <c r="F201" s="141"/>
      <c r="G201" s="94"/>
      <c r="K201" s="94"/>
    </row>
    <row r="202" spans="2:11" x14ac:dyDescent="0.25">
      <c r="B202" s="141"/>
      <c r="F202" s="141"/>
      <c r="G202" s="94"/>
      <c r="K202" s="94"/>
    </row>
    <row r="203" spans="2:11" x14ac:dyDescent="0.25">
      <c r="B203" s="141"/>
      <c r="F203" s="141"/>
      <c r="G203" s="94"/>
      <c r="K203" s="94"/>
    </row>
    <row r="204" spans="2:11" x14ac:dyDescent="0.25">
      <c r="B204" s="141"/>
      <c r="F204" s="141"/>
      <c r="G204" s="94"/>
      <c r="K204" s="94"/>
    </row>
    <row r="205" spans="2:11" x14ac:dyDescent="0.25">
      <c r="B205" s="141"/>
      <c r="F205" s="141"/>
      <c r="G205" s="94"/>
      <c r="K205" s="94"/>
    </row>
    <row r="206" spans="2:11" x14ac:dyDescent="0.25">
      <c r="B206" s="141"/>
      <c r="F206" s="141"/>
      <c r="G206" s="94"/>
      <c r="K206" s="94"/>
    </row>
    <row r="207" spans="2:11" x14ac:dyDescent="0.25">
      <c r="B207" s="141"/>
      <c r="F207" s="141"/>
      <c r="G207" s="94"/>
      <c r="K207" s="94"/>
    </row>
    <row r="208" spans="2:11" x14ac:dyDescent="0.25">
      <c r="B208" s="141"/>
      <c r="F208" s="141"/>
      <c r="G208" s="94"/>
      <c r="K208" s="94"/>
    </row>
    <row r="209" spans="2:11" x14ac:dyDescent="0.25">
      <c r="B209" s="141"/>
      <c r="F209" s="141"/>
      <c r="G209" s="94"/>
      <c r="K209" s="94"/>
    </row>
    <row r="210" spans="2:11" x14ac:dyDescent="0.25">
      <c r="B210" s="141"/>
      <c r="F210" s="141"/>
      <c r="G210" s="94"/>
      <c r="K210" s="94"/>
    </row>
    <row r="211" spans="2:11" x14ac:dyDescent="0.25">
      <c r="B211" s="141"/>
      <c r="F211" s="141"/>
      <c r="G211" s="94"/>
      <c r="K211" s="94"/>
    </row>
    <row r="212" spans="2:11" x14ac:dyDescent="0.25">
      <c r="B212" s="141"/>
      <c r="F212" s="141"/>
      <c r="G212" s="94"/>
      <c r="K212" s="94"/>
    </row>
    <row r="213" spans="2:11" x14ac:dyDescent="0.25">
      <c r="B213" s="141"/>
      <c r="F213" s="141"/>
      <c r="G213" s="94"/>
      <c r="K213" s="94"/>
    </row>
    <row r="214" spans="2:11" x14ac:dyDescent="0.25">
      <c r="B214" s="141"/>
      <c r="F214" s="141"/>
      <c r="G214" s="94"/>
      <c r="K214" s="94"/>
    </row>
    <row r="215" spans="2:11" x14ac:dyDescent="0.25">
      <c r="B215" s="141"/>
      <c r="F215" s="141"/>
      <c r="G215" s="94"/>
      <c r="K215" s="94"/>
    </row>
    <row r="216" spans="2:11" x14ac:dyDescent="0.25">
      <c r="B216" s="141"/>
      <c r="F216" s="141"/>
      <c r="G216" s="94"/>
      <c r="K216" s="94"/>
    </row>
    <row r="217" spans="2:11" x14ac:dyDescent="0.25">
      <c r="B217" s="141"/>
      <c r="F217" s="141"/>
      <c r="G217" s="94"/>
      <c r="K217" s="94"/>
    </row>
    <row r="218" spans="2:11" x14ac:dyDescent="0.25">
      <c r="B218" s="141"/>
      <c r="F218" s="141"/>
      <c r="G218" s="94"/>
      <c r="K218" s="94"/>
    </row>
    <row r="219" spans="2:11" x14ac:dyDescent="0.25">
      <c r="B219" s="141"/>
      <c r="F219" s="141"/>
      <c r="G219" s="94"/>
      <c r="K219" s="94"/>
    </row>
    <row r="220" spans="2:11" x14ac:dyDescent="0.25">
      <c r="B220" s="141"/>
      <c r="F220" s="141"/>
      <c r="G220" s="94"/>
      <c r="K220" s="94"/>
    </row>
    <row r="221" spans="2:11" x14ac:dyDescent="0.25">
      <c r="B221" s="141"/>
      <c r="F221" s="141"/>
      <c r="G221" s="94"/>
      <c r="K221" s="94"/>
    </row>
    <row r="222" spans="2:11" x14ac:dyDescent="0.25">
      <c r="B222" s="141"/>
      <c r="F222" s="141"/>
      <c r="G222" s="94"/>
      <c r="K222" s="94"/>
    </row>
    <row r="223" spans="2:11" x14ac:dyDescent="0.25">
      <c r="B223" s="141"/>
      <c r="F223" s="141"/>
      <c r="G223" s="94"/>
      <c r="K223" s="94"/>
    </row>
    <row r="224" spans="2:11" x14ac:dyDescent="0.25">
      <c r="B224" s="141"/>
      <c r="F224" s="141"/>
      <c r="G224" s="94"/>
      <c r="K224" s="94"/>
    </row>
    <row r="225" spans="2:11" x14ac:dyDescent="0.25">
      <c r="B225" s="141"/>
      <c r="F225" s="141"/>
      <c r="G225" s="94"/>
      <c r="K225" s="94"/>
    </row>
    <row r="226" spans="2:11" x14ac:dyDescent="0.25">
      <c r="B226" s="141"/>
      <c r="F226" s="141"/>
      <c r="G226" s="94"/>
      <c r="K226" s="94"/>
    </row>
    <row r="227" spans="2:11" x14ac:dyDescent="0.25">
      <c r="B227" s="141"/>
      <c r="F227" s="141"/>
      <c r="G227" s="94"/>
      <c r="K227" s="94"/>
    </row>
    <row r="228" spans="2:11" x14ac:dyDescent="0.25">
      <c r="B228" s="141"/>
      <c r="F228" s="141"/>
      <c r="G228" s="94"/>
      <c r="K228" s="94"/>
    </row>
    <row r="229" spans="2:11" x14ac:dyDescent="0.25">
      <c r="B229" s="141"/>
      <c r="F229" s="141"/>
      <c r="G229" s="94"/>
      <c r="K229" s="94"/>
    </row>
    <row r="230" spans="2:11" x14ac:dyDescent="0.25">
      <c r="B230" s="141"/>
      <c r="F230" s="141"/>
      <c r="G230" s="94"/>
      <c r="K230" s="94"/>
    </row>
    <row r="231" spans="2:11" x14ac:dyDescent="0.25">
      <c r="B231" s="141"/>
      <c r="F231" s="141"/>
      <c r="G231" s="94"/>
      <c r="K231" s="94"/>
    </row>
    <row r="232" spans="2:11" x14ac:dyDescent="0.25">
      <c r="B232" s="141"/>
      <c r="F232" s="141"/>
      <c r="G232" s="94"/>
      <c r="K232" s="94"/>
    </row>
    <row r="233" spans="2:11" x14ac:dyDescent="0.25">
      <c r="B233" s="141"/>
      <c r="F233" s="141"/>
      <c r="G233" s="94"/>
      <c r="K233" s="94"/>
    </row>
    <row r="234" spans="2:11" x14ac:dyDescent="0.25">
      <c r="B234" s="141"/>
      <c r="F234" s="141"/>
      <c r="G234" s="94"/>
      <c r="K234" s="94"/>
    </row>
    <row r="235" spans="2:11" x14ac:dyDescent="0.25">
      <c r="B235" s="141"/>
      <c r="F235" s="141"/>
      <c r="G235" s="94"/>
      <c r="K235" s="94"/>
    </row>
    <row r="236" spans="2:11" x14ac:dyDescent="0.25">
      <c r="B236" s="141"/>
      <c r="F236" s="141"/>
      <c r="G236" s="94"/>
      <c r="K236" s="94"/>
    </row>
    <row r="237" spans="2:11" x14ac:dyDescent="0.25">
      <c r="B237" s="141"/>
      <c r="F237" s="141"/>
      <c r="G237" s="94"/>
      <c r="K237" s="94"/>
    </row>
    <row r="238" spans="2:11" x14ac:dyDescent="0.25">
      <c r="B238" s="141"/>
      <c r="F238" s="141"/>
      <c r="G238" s="94"/>
      <c r="K238" s="94"/>
    </row>
    <row r="239" spans="2:11" x14ac:dyDescent="0.25">
      <c r="B239" s="141"/>
      <c r="F239" s="141"/>
      <c r="G239" s="94"/>
      <c r="K239" s="94"/>
    </row>
    <row r="240" spans="2:11" x14ac:dyDescent="0.25">
      <c r="B240" s="141"/>
      <c r="F240" s="141"/>
      <c r="G240" s="94"/>
      <c r="K240" s="94"/>
    </row>
    <row r="241" spans="2:11" x14ac:dyDescent="0.25">
      <c r="B241" s="141"/>
      <c r="F241" s="141"/>
      <c r="G241" s="94"/>
      <c r="K241" s="94"/>
    </row>
    <row r="242" spans="2:11" x14ac:dyDescent="0.25">
      <c r="B242" s="141"/>
      <c r="F242" s="141"/>
      <c r="G242" s="94"/>
      <c r="K242" s="94"/>
    </row>
    <row r="243" spans="2:11" x14ac:dyDescent="0.25">
      <c r="B243" s="141"/>
      <c r="F243" s="141"/>
      <c r="G243" s="94"/>
      <c r="K243" s="94"/>
    </row>
    <row r="244" spans="2:11" x14ac:dyDescent="0.25">
      <c r="B244" s="141"/>
      <c r="F244" s="141"/>
      <c r="G244" s="94"/>
      <c r="K244" s="94"/>
    </row>
    <row r="245" spans="2:11" x14ac:dyDescent="0.25">
      <c r="B245" s="141"/>
      <c r="F245" s="141"/>
      <c r="G245" s="94"/>
      <c r="K245" s="94"/>
    </row>
    <row r="246" spans="2:11" x14ac:dyDescent="0.25">
      <c r="B246" s="141"/>
      <c r="F246" s="141"/>
      <c r="G246" s="94"/>
      <c r="K246" s="94"/>
    </row>
    <row r="247" spans="2:11" x14ac:dyDescent="0.25">
      <c r="B247" s="141"/>
      <c r="F247" s="141"/>
      <c r="G247" s="94"/>
      <c r="K247" s="94"/>
    </row>
    <row r="248" spans="2:11" x14ac:dyDescent="0.25">
      <c r="B248" s="141"/>
      <c r="F248" s="141"/>
      <c r="G248" s="94"/>
      <c r="K248" s="94"/>
    </row>
    <row r="249" spans="2:11" x14ac:dyDescent="0.25">
      <c r="B249" s="141"/>
      <c r="F249" s="141"/>
      <c r="G249" s="94"/>
      <c r="K249" s="94"/>
    </row>
    <row r="250" spans="2:11" x14ac:dyDescent="0.25">
      <c r="B250" s="141"/>
      <c r="F250" s="141"/>
      <c r="G250" s="94"/>
      <c r="K250" s="94"/>
    </row>
    <row r="251" spans="2:11" x14ac:dyDescent="0.25">
      <c r="B251" s="141"/>
      <c r="F251" s="141"/>
      <c r="G251" s="94"/>
      <c r="K251" s="94"/>
    </row>
    <row r="252" spans="2:11" x14ac:dyDescent="0.25">
      <c r="B252" s="141"/>
      <c r="F252" s="141"/>
      <c r="G252" s="94"/>
      <c r="K252" s="94"/>
    </row>
    <row r="253" spans="2:11" x14ac:dyDescent="0.25">
      <c r="B253" s="141"/>
      <c r="F253" s="141"/>
      <c r="G253" s="94"/>
      <c r="K253" s="94"/>
    </row>
    <row r="254" spans="2:11" x14ac:dyDescent="0.25">
      <c r="B254" s="141"/>
      <c r="F254" s="141"/>
      <c r="G254" s="94"/>
      <c r="K254" s="94"/>
    </row>
    <row r="255" spans="2:11" x14ac:dyDescent="0.25">
      <c r="B255" s="141"/>
      <c r="F255" s="141"/>
      <c r="G255" s="94"/>
      <c r="K255" s="94"/>
    </row>
    <row r="256" spans="2:11" x14ac:dyDescent="0.25">
      <c r="B256" s="141"/>
      <c r="F256" s="141"/>
      <c r="G256" s="94"/>
      <c r="K256" s="94"/>
    </row>
    <row r="257" spans="2:11" x14ac:dyDescent="0.25">
      <c r="B257" s="141"/>
      <c r="F257" s="141"/>
      <c r="G257" s="94"/>
      <c r="K257" s="94"/>
    </row>
    <row r="258" spans="2:11" x14ac:dyDescent="0.25">
      <c r="B258" s="141"/>
      <c r="F258" s="141"/>
      <c r="G258" s="94"/>
      <c r="K258" s="94"/>
    </row>
    <row r="259" spans="2:11" x14ac:dyDescent="0.25">
      <c r="B259" s="141"/>
      <c r="F259" s="141"/>
      <c r="G259" s="94"/>
      <c r="K259" s="94"/>
    </row>
    <row r="260" spans="2:11" x14ac:dyDescent="0.25">
      <c r="B260" s="141"/>
      <c r="F260" s="141"/>
      <c r="G260" s="94"/>
      <c r="K260" s="94"/>
    </row>
    <row r="261" spans="2:11" x14ac:dyDescent="0.25">
      <c r="B261" s="141"/>
      <c r="F261" s="141"/>
      <c r="G261" s="94"/>
      <c r="K261" s="94"/>
    </row>
    <row r="262" spans="2:11" x14ac:dyDescent="0.25">
      <c r="B262" s="141"/>
      <c r="F262" s="141"/>
      <c r="G262" s="94"/>
      <c r="K262" s="94"/>
    </row>
    <row r="263" spans="2:11" x14ac:dyDescent="0.25">
      <c r="B263" s="141"/>
      <c r="F263" s="141"/>
      <c r="G263" s="94"/>
      <c r="K263" s="94"/>
    </row>
    <row r="264" spans="2:11" x14ac:dyDescent="0.25">
      <c r="B264" s="141"/>
      <c r="F264" s="141"/>
      <c r="G264" s="94"/>
      <c r="K264" s="94"/>
    </row>
    <row r="265" spans="2:11" x14ac:dyDescent="0.25">
      <c r="B265" s="141"/>
      <c r="F265" s="141"/>
      <c r="G265" s="94"/>
      <c r="K265" s="94"/>
    </row>
    <row r="266" spans="2:11" x14ac:dyDescent="0.25">
      <c r="B266" s="141"/>
      <c r="F266" s="141"/>
      <c r="G266" s="94"/>
      <c r="K266" s="94"/>
    </row>
    <row r="267" spans="2:11" x14ac:dyDescent="0.25">
      <c r="B267" s="141"/>
      <c r="F267" s="141"/>
      <c r="G267" s="94"/>
      <c r="K267" s="94"/>
    </row>
    <row r="268" spans="2:11" x14ac:dyDescent="0.25">
      <c r="B268" s="141"/>
      <c r="F268" s="141"/>
      <c r="G268" s="94"/>
      <c r="K268" s="94"/>
    </row>
    <row r="269" spans="2:11" x14ac:dyDescent="0.25">
      <c r="B269" s="141"/>
      <c r="F269" s="141"/>
      <c r="G269" s="94"/>
      <c r="K269" s="94"/>
    </row>
    <row r="270" spans="2:11" x14ac:dyDescent="0.25">
      <c r="B270" s="141"/>
      <c r="F270" s="141"/>
      <c r="G270" s="94"/>
      <c r="K270" s="94"/>
    </row>
    <row r="271" spans="2:11" x14ac:dyDescent="0.25">
      <c r="B271" s="141"/>
      <c r="F271" s="141"/>
      <c r="G271" s="94"/>
      <c r="K271" s="94"/>
    </row>
    <row r="272" spans="2:11" x14ac:dyDescent="0.25">
      <c r="B272" s="141"/>
      <c r="F272" s="141"/>
      <c r="G272" s="94"/>
      <c r="K272" s="94"/>
    </row>
    <row r="273" spans="2:11" x14ac:dyDescent="0.25">
      <c r="B273" s="141"/>
      <c r="F273" s="141"/>
      <c r="G273" s="94"/>
      <c r="K273" s="94"/>
    </row>
    <row r="274" spans="2:11" x14ac:dyDescent="0.25">
      <c r="B274" s="141"/>
      <c r="F274" s="141"/>
      <c r="G274" s="94"/>
      <c r="K274" s="94"/>
    </row>
    <row r="275" spans="2:11" x14ac:dyDescent="0.25">
      <c r="B275" s="141"/>
      <c r="F275" s="141"/>
      <c r="G275" s="94"/>
      <c r="K275" s="94"/>
    </row>
    <row r="276" spans="2:11" x14ac:dyDescent="0.25">
      <c r="B276" s="141"/>
      <c r="F276" s="141"/>
      <c r="G276" s="94"/>
      <c r="K276" s="94"/>
    </row>
    <row r="277" spans="2:11" x14ac:dyDescent="0.25">
      <c r="B277" s="141"/>
      <c r="F277" s="141"/>
      <c r="G277" s="94"/>
      <c r="K277" s="94"/>
    </row>
    <row r="278" spans="2:11" x14ac:dyDescent="0.25">
      <c r="B278" s="141"/>
      <c r="F278" s="141"/>
      <c r="G278" s="94"/>
      <c r="K278" s="94"/>
    </row>
    <row r="279" spans="2:11" x14ac:dyDescent="0.25">
      <c r="B279" s="141"/>
      <c r="F279" s="141"/>
      <c r="G279" s="94"/>
      <c r="K279" s="94"/>
    </row>
    <row r="280" spans="2:11" x14ac:dyDescent="0.25">
      <c r="B280" s="141"/>
      <c r="F280" s="141"/>
      <c r="G280" s="94"/>
      <c r="K280" s="94"/>
    </row>
    <row r="281" spans="2:11" x14ac:dyDescent="0.25">
      <c r="B281" s="141"/>
      <c r="F281" s="141"/>
      <c r="G281" s="94"/>
      <c r="K281" s="94"/>
    </row>
    <row r="282" spans="2:11" x14ac:dyDescent="0.25">
      <c r="B282" s="141"/>
      <c r="F282" s="141"/>
      <c r="G282" s="94"/>
      <c r="K282" s="94"/>
    </row>
    <row r="283" spans="2:11" x14ac:dyDescent="0.25">
      <c r="B283" s="141"/>
      <c r="F283" s="141"/>
      <c r="G283" s="94"/>
      <c r="K283" s="94"/>
    </row>
    <row r="284" spans="2:11" x14ac:dyDescent="0.25">
      <c r="B284" s="141"/>
      <c r="F284" s="141"/>
      <c r="G284" s="94"/>
      <c r="K284" s="94"/>
    </row>
    <row r="285" spans="2:11" x14ac:dyDescent="0.25">
      <c r="B285" s="141"/>
      <c r="F285" s="141"/>
      <c r="G285" s="94"/>
      <c r="K285" s="94"/>
    </row>
    <row r="286" spans="2:11" x14ac:dyDescent="0.25">
      <c r="B286" s="141"/>
      <c r="F286" s="141"/>
      <c r="G286" s="94"/>
      <c r="K286" s="94"/>
    </row>
    <row r="287" spans="2:11" x14ac:dyDescent="0.25">
      <c r="B287" s="141"/>
      <c r="F287" s="141"/>
      <c r="G287" s="94"/>
      <c r="K287" s="94"/>
    </row>
    <row r="288" spans="2:11" x14ac:dyDescent="0.25">
      <c r="B288" s="141"/>
      <c r="F288" s="141"/>
      <c r="G288" s="94"/>
      <c r="K288" s="94"/>
    </row>
    <row r="289" spans="2:11" x14ac:dyDescent="0.25">
      <c r="B289" s="141"/>
      <c r="F289" s="141"/>
      <c r="G289" s="94"/>
      <c r="K289" s="94"/>
    </row>
    <row r="290" spans="2:11" x14ac:dyDescent="0.25">
      <c r="B290" s="141"/>
      <c r="F290" s="141"/>
      <c r="G290" s="94"/>
      <c r="K290" s="94"/>
    </row>
    <row r="291" spans="2:11" x14ac:dyDescent="0.25">
      <c r="B291" s="141"/>
      <c r="F291" s="141"/>
      <c r="G291" s="94"/>
      <c r="K291" s="94"/>
    </row>
    <row r="292" spans="2:11" x14ac:dyDescent="0.25">
      <c r="B292" s="141"/>
      <c r="F292" s="141"/>
      <c r="G292" s="94"/>
      <c r="K292" s="94"/>
    </row>
    <row r="293" spans="2:11" x14ac:dyDescent="0.25">
      <c r="B293" s="141"/>
      <c r="F293" s="141"/>
      <c r="G293" s="94"/>
      <c r="K293" s="94"/>
    </row>
    <row r="294" spans="2:11" x14ac:dyDescent="0.25">
      <c r="B294" s="141"/>
      <c r="F294" s="141"/>
      <c r="G294" s="94"/>
      <c r="K294" s="94"/>
    </row>
    <row r="295" spans="2:11" x14ac:dyDescent="0.25">
      <c r="B295" s="141"/>
      <c r="F295" s="141"/>
      <c r="G295" s="94"/>
      <c r="K295" s="94"/>
    </row>
    <row r="296" spans="2:11" x14ac:dyDescent="0.25">
      <c r="B296" s="141"/>
      <c r="F296" s="141"/>
      <c r="G296" s="94"/>
      <c r="K296" s="94"/>
    </row>
    <row r="297" spans="2:11" x14ac:dyDescent="0.25">
      <c r="B297" s="141"/>
      <c r="F297" s="141"/>
      <c r="G297" s="94"/>
      <c r="K297" s="94"/>
    </row>
    <row r="298" spans="2:11" x14ac:dyDescent="0.25">
      <c r="B298" s="141"/>
      <c r="F298" s="141"/>
      <c r="G298" s="94"/>
      <c r="K298" s="94"/>
    </row>
    <row r="299" spans="2:11" x14ac:dyDescent="0.25">
      <c r="B299" s="141"/>
      <c r="F299" s="141"/>
      <c r="G299" s="94"/>
      <c r="K299" s="94"/>
    </row>
    <row r="300" spans="2:11" x14ac:dyDescent="0.25">
      <c r="B300" s="141"/>
      <c r="F300" s="141"/>
      <c r="G300" s="94"/>
      <c r="K300" s="94"/>
    </row>
    <row r="301" spans="2:11" x14ac:dyDescent="0.25">
      <c r="B301" s="141"/>
      <c r="F301" s="141"/>
      <c r="G301" s="94"/>
      <c r="K301" s="94"/>
    </row>
    <row r="302" spans="2:11" x14ac:dyDescent="0.25">
      <c r="B302" s="141"/>
      <c r="F302" s="141"/>
      <c r="G302" s="94"/>
      <c r="K302" s="94"/>
    </row>
    <row r="303" spans="2:11" x14ac:dyDescent="0.25">
      <c r="B303" s="141"/>
      <c r="F303" s="141"/>
      <c r="G303" s="94"/>
      <c r="K303" s="94"/>
    </row>
    <row r="304" spans="2:11" x14ac:dyDescent="0.25">
      <c r="B304" s="141"/>
      <c r="F304" s="141"/>
      <c r="G304" s="94"/>
      <c r="K304" s="94"/>
    </row>
    <row r="305" spans="2:11" x14ac:dyDescent="0.25">
      <c r="B305" s="141"/>
      <c r="F305" s="141"/>
      <c r="G305" s="94"/>
      <c r="K305" s="94"/>
    </row>
    <row r="306" spans="2:11" x14ac:dyDescent="0.25">
      <c r="B306" s="141"/>
      <c r="F306" s="141"/>
      <c r="G306" s="94"/>
      <c r="K306" s="94"/>
    </row>
    <row r="307" spans="2:11" x14ac:dyDescent="0.25">
      <c r="B307" s="141"/>
      <c r="F307" s="141"/>
      <c r="G307" s="94"/>
      <c r="K307" s="94"/>
    </row>
    <row r="308" spans="2:11" x14ac:dyDescent="0.25">
      <c r="B308" s="141"/>
      <c r="F308" s="141"/>
      <c r="G308" s="94"/>
      <c r="K308" s="94"/>
    </row>
    <row r="309" spans="2:11" x14ac:dyDescent="0.25">
      <c r="B309" s="141"/>
      <c r="F309" s="141"/>
      <c r="G309" s="94"/>
      <c r="K309" s="94"/>
    </row>
    <row r="310" spans="2:11" x14ac:dyDescent="0.25">
      <c r="B310" s="141"/>
      <c r="F310" s="141"/>
      <c r="G310" s="94"/>
      <c r="K310" s="94"/>
    </row>
    <row r="311" spans="2:11" x14ac:dyDescent="0.25">
      <c r="B311" s="141"/>
      <c r="F311" s="141"/>
      <c r="G311" s="94"/>
      <c r="K311" s="94"/>
    </row>
    <row r="312" spans="2:11" x14ac:dyDescent="0.25">
      <c r="B312" s="141"/>
      <c r="F312" s="141"/>
      <c r="G312" s="94"/>
      <c r="K312" s="94"/>
    </row>
    <row r="313" spans="2:11" x14ac:dyDescent="0.25">
      <c r="B313" s="141"/>
      <c r="F313" s="141"/>
      <c r="G313" s="94"/>
      <c r="K313" s="94"/>
    </row>
    <row r="314" spans="2:11" x14ac:dyDescent="0.25">
      <c r="B314" s="141"/>
      <c r="F314" s="141"/>
      <c r="G314" s="94"/>
      <c r="K314" s="94"/>
    </row>
    <row r="315" spans="2:11" x14ac:dyDescent="0.25">
      <c r="B315" s="141"/>
      <c r="F315" s="141"/>
      <c r="G315" s="94"/>
      <c r="K315" s="94"/>
    </row>
    <row r="316" spans="2:11" x14ac:dyDescent="0.25">
      <c r="B316" s="141"/>
      <c r="F316" s="141"/>
      <c r="G316" s="94"/>
      <c r="K316" s="94"/>
    </row>
    <row r="317" spans="2:11" x14ac:dyDescent="0.25">
      <c r="B317" s="141"/>
      <c r="F317" s="141"/>
      <c r="G317" s="94"/>
      <c r="K317" s="94"/>
    </row>
    <row r="318" spans="2:11" x14ac:dyDescent="0.25">
      <c r="B318" s="141"/>
      <c r="F318" s="141"/>
      <c r="G318" s="94"/>
      <c r="K318" s="94"/>
    </row>
    <row r="319" spans="2:11" x14ac:dyDescent="0.25">
      <c r="B319" s="141"/>
      <c r="F319" s="141"/>
      <c r="G319" s="94"/>
      <c r="K319" s="94"/>
    </row>
    <row r="320" spans="2:11" x14ac:dyDescent="0.25">
      <c r="B320" s="141"/>
      <c r="F320" s="141"/>
      <c r="G320" s="94"/>
      <c r="K320" s="94"/>
    </row>
    <row r="321" spans="2:11" x14ac:dyDescent="0.25">
      <c r="B321" s="141"/>
      <c r="F321" s="141"/>
      <c r="G321" s="94"/>
      <c r="K321" s="94"/>
    </row>
    <row r="322" spans="2:11" x14ac:dyDescent="0.25">
      <c r="B322" s="141"/>
      <c r="F322" s="141"/>
      <c r="G322" s="94"/>
      <c r="K322" s="94"/>
    </row>
    <row r="323" spans="2:11" x14ac:dyDescent="0.25">
      <c r="B323" s="141"/>
      <c r="F323" s="141"/>
      <c r="G323" s="94"/>
      <c r="K323" s="94"/>
    </row>
    <row r="324" spans="2:11" x14ac:dyDescent="0.25">
      <c r="B324" s="141"/>
      <c r="F324" s="141"/>
      <c r="G324" s="94"/>
      <c r="K324" s="94"/>
    </row>
    <row r="325" spans="2:11" x14ac:dyDescent="0.25">
      <c r="B325" s="141"/>
      <c r="F325" s="141"/>
      <c r="G325" s="94"/>
      <c r="K325" s="94"/>
    </row>
    <row r="326" spans="2:11" x14ac:dyDescent="0.25">
      <c r="B326" s="141"/>
      <c r="F326" s="141"/>
      <c r="G326" s="94"/>
      <c r="K326" s="94"/>
    </row>
    <row r="327" spans="2:11" x14ac:dyDescent="0.25">
      <c r="B327" s="141"/>
      <c r="F327" s="141"/>
      <c r="G327" s="94"/>
      <c r="K327" s="94"/>
    </row>
    <row r="328" spans="2:11" x14ac:dyDescent="0.25">
      <c r="B328" s="141"/>
      <c r="F328" s="141"/>
      <c r="G328" s="94"/>
      <c r="K328" s="94"/>
    </row>
    <row r="329" spans="2:11" x14ac:dyDescent="0.25">
      <c r="B329" s="141"/>
      <c r="F329" s="141"/>
      <c r="G329" s="94"/>
      <c r="K329" s="94"/>
    </row>
    <row r="330" spans="2:11" x14ac:dyDescent="0.25">
      <c r="B330" s="141"/>
      <c r="F330" s="141"/>
      <c r="G330" s="94"/>
      <c r="K330" s="94"/>
    </row>
    <row r="331" spans="2:11" x14ac:dyDescent="0.25">
      <c r="B331" s="141"/>
      <c r="F331" s="141"/>
      <c r="G331" s="94"/>
      <c r="K331" s="94"/>
    </row>
    <row r="332" spans="2:11" x14ac:dyDescent="0.25">
      <c r="B332" s="141"/>
      <c r="F332" s="141"/>
      <c r="G332" s="94"/>
      <c r="K332" s="94"/>
    </row>
    <row r="333" spans="2:11" x14ac:dyDescent="0.25">
      <c r="B333" s="141"/>
      <c r="F333" s="141"/>
      <c r="G333" s="94"/>
      <c r="K333" s="94"/>
    </row>
    <row r="334" spans="2:11" x14ac:dyDescent="0.25">
      <c r="B334" s="141"/>
      <c r="F334" s="141"/>
      <c r="G334" s="94"/>
      <c r="K334" s="94"/>
    </row>
    <row r="335" spans="2:11" x14ac:dyDescent="0.25">
      <c r="B335" s="141"/>
      <c r="F335" s="141"/>
      <c r="G335" s="94"/>
      <c r="K335" s="94"/>
    </row>
    <row r="336" spans="2:11" x14ac:dyDescent="0.25">
      <c r="B336" s="141"/>
      <c r="F336" s="141"/>
      <c r="G336" s="94"/>
      <c r="K336" s="94"/>
    </row>
    <row r="337" spans="2:11" x14ac:dyDescent="0.25">
      <c r="B337" s="141"/>
      <c r="F337" s="141"/>
      <c r="G337" s="94"/>
      <c r="K337" s="94"/>
    </row>
    <row r="338" spans="2:11" x14ac:dyDescent="0.25">
      <c r="B338" s="141"/>
      <c r="F338" s="141"/>
      <c r="G338" s="94"/>
      <c r="K338" s="94"/>
    </row>
    <row r="339" spans="2:11" x14ac:dyDescent="0.25">
      <c r="B339" s="141"/>
      <c r="F339" s="141"/>
      <c r="G339" s="94"/>
      <c r="K339" s="94"/>
    </row>
    <row r="340" spans="2:11" x14ac:dyDescent="0.25">
      <c r="B340" s="141"/>
      <c r="F340" s="141"/>
      <c r="G340" s="94"/>
      <c r="K340" s="94"/>
    </row>
    <row r="341" spans="2:11" x14ac:dyDescent="0.25">
      <c r="B341" s="141"/>
      <c r="F341" s="141"/>
      <c r="G341" s="94"/>
      <c r="K341" s="94"/>
    </row>
    <row r="342" spans="2:11" x14ac:dyDescent="0.25">
      <c r="B342" s="141"/>
      <c r="F342" s="141"/>
      <c r="G342" s="94"/>
      <c r="K342" s="94"/>
    </row>
    <row r="343" spans="2:11" x14ac:dyDescent="0.25">
      <c r="B343" s="141"/>
      <c r="F343" s="141"/>
      <c r="G343" s="94"/>
      <c r="K343" s="94"/>
    </row>
    <row r="344" spans="2:11" x14ac:dyDescent="0.25">
      <c r="B344" s="141"/>
      <c r="F344" s="141"/>
      <c r="G344" s="94"/>
      <c r="K344" s="94"/>
    </row>
    <row r="345" spans="2:11" x14ac:dyDescent="0.25">
      <c r="B345" s="141"/>
      <c r="F345" s="141"/>
      <c r="G345" s="94"/>
      <c r="K345" s="94"/>
    </row>
    <row r="346" spans="2:11" x14ac:dyDescent="0.25">
      <c r="B346" s="141"/>
      <c r="F346" s="141"/>
      <c r="G346" s="94"/>
      <c r="K346" s="94"/>
    </row>
    <row r="347" spans="2:11" x14ac:dyDescent="0.25">
      <c r="B347" s="141"/>
      <c r="F347" s="141"/>
      <c r="G347" s="94"/>
      <c r="K347" s="94"/>
    </row>
    <row r="348" spans="2:11" x14ac:dyDescent="0.25">
      <c r="B348" s="141"/>
      <c r="F348" s="141"/>
      <c r="G348" s="94"/>
      <c r="K348" s="94"/>
    </row>
    <row r="349" spans="2:11" x14ac:dyDescent="0.25">
      <c r="B349" s="141"/>
      <c r="F349" s="141"/>
      <c r="G349" s="94"/>
      <c r="K349" s="94"/>
    </row>
    <row r="350" spans="2:11" x14ac:dyDescent="0.25">
      <c r="B350" s="141"/>
      <c r="F350" s="141"/>
      <c r="G350" s="94"/>
      <c r="K350" s="94"/>
    </row>
    <row r="351" spans="2:11" x14ac:dyDescent="0.25">
      <c r="B351" s="141"/>
      <c r="F351" s="141"/>
      <c r="G351" s="94"/>
      <c r="K351" s="94"/>
    </row>
    <row r="352" spans="2:11" x14ac:dyDescent="0.25">
      <c r="B352" s="141"/>
      <c r="F352" s="141"/>
      <c r="G352" s="94"/>
      <c r="K352" s="94"/>
    </row>
    <row r="353" spans="2:11" x14ac:dyDescent="0.25">
      <c r="B353" s="141"/>
      <c r="F353" s="141"/>
      <c r="G353" s="94"/>
      <c r="K353" s="94"/>
    </row>
    <row r="354" spans="2:11" x14ac:dyDescent="0.25">
      <c r="B354" s="141"/>
      <c r="F354" s="141"/>
      <c r="G354" s="94"/>
      <c r="K354" s="94"/>
    </row>
    <row r="355" spans="2:11" x14ac:dyDescent="0.25">
      <c r="B355" s="141"/>
      <c r="F355" s="141"/>
      <c r="G355" s="94"/>
      <c r="K355" s="94"/>
    </row>
    <row r="356" spans="2:11" x14ac:dyDescent="0.25">
      <c r="B356" s="141"/>
      <c r="F356" s="141"/>
      <c r="G356" s="94"/>
      <c r="K356" s="94"/>
    </row>
    <row r="357" spans="2:11" x14ac:dyDescent="0.25">
      <c r="B357" s="141"/>
      <c r="F357" s="141"/>
      <c r="G357" s="94"/>
      <c r="K357" s="94"/>
    </row>
    <row r="358" spans="2:11" x14ac:dyDescent="0.25">
      <c r="B358" s="141"/>
      <c r="F358" s="141"/>
      <c r="G358" s="94"/>
      <c r="K358" s="94"/>
    </row>
    <row r="359" spans="2:11" x14ac:dyDescent="0.25">
      <c r="B359" s="141"/>
      <c r="F359" s="141"/>
      <c r="G359" s="94"/>
      <c r="K359" s="94"/>
    </row>
    <row r="360" spans="2:11" x14ac:dyDescent="0.25">
      <c r="B360" s="141"/>
      <c r="F360" s="141"/>
      <c r="G360" s="94"/>
      <c r="K360" s="94"/>
    </row>
    <row r="361" spans="2:11" x14ac:dyDescent="0.25">
      <c r="B361" s="141"/>
      <c r="F361" s="141"/>
      <c r="G361" s="94"/>
      <c r="K361" s="94"/>
    </row>
    <row r="362" spans="2:11" x14ac:dyDescent="0.25">
      <c r="B362" s="141"/>
      <c r="F362" s="141"/>
      <c r="G362" s="94"/>
      <c r="K362" s="94"/>
    </row>
    <row r="363" spans="2:11" x14ac:dyDescent="0.25">
      <c r="B363" s="141"/>
      <c r="F363" s="141"/>
      <c r="G363" s="94"/>
      <c r="K363" s="94"/>
    </row>
    <row r="364" spans="2:11" x14ac:dyDescent="0.25">
      <c r="B364" s="141"/>
      <c r="F364" s="141"/>
      <c r="G364" s="94"/>
      <c r="K364" s="94"/>
    </row>
    <row r="365" spans="2:11" x14ac:dyDescent="0.25">
      <c r="B365" s="141"/>
      <c r="F365" s="141"/>
      <c r="G365" s="94"/>
      <c r="K365" s="94"/>
    </row>
    <row r="366" spans="2:11" x14ac:dyDescent="0.25">
      <c r="B366" s="141"/>
      <c r="F366" s="141"/>
      <c r="G366" s="94"/>
      <c r="K366" s="94"/>
    </row>
    <row r="367" spans="2:11" x14ac:dyDescent="0.25">
      <c r="B367" s="141"/>
      <c r="F367" s="141"/>
      <c r="G367" s="94"/>
      <c r="K367" s="94"/>
    </row>
    <row r="368" spans="2:11" x14ac:dyDescent="0.25">
      <c r="B368" s="141"/>
      <c r="F368" s="141"/>
      <c r="G368" s="94"/>
      <c r="K368" s="94"/>
    </row>
    <row r="369" spans="2:11" x14ac:dyDescent="0.25">
      <c r="B369" s="141"/>
      <c r="F369" s="141"/>
      <c r="G369" s="94"/>
      <c r="K369" s="94"/>
    </row>
    <row r="370" spans="2:11" x14ac:dyDescent="0.25">
      <c r="B370" s="141"/>
      <c r="F370" s="141"/>
      <c r="G370" s="94"/>
      <c r="K370" s="94"/>
    </row>
    <row r="371" spans="2:11" x14ac:dyDescent="0.25">
      <c r="B371" s="141"/>
      <c r="F371" s="141"/>
      <c r="G371" s="94"/>
      <c r="K371" s="94"/>
    </row>
    <row r="372" spans="2:11" x14ac:dyDescent="0.25">
      <c r="B372" s="141"/>
      <c r="F372" s="141"/>
      <c r="G372" s="94"/>
      <c r="K372" s="94"/>
    </row>
    <row r="373" spans="2:11" x14ac:dyDescent="0.25">
      <c r="B373" s="141"/>
      <c r="F373" s="141"/>
      <c r="G373" s="94"/>
      <c r="K373" s="94"/>
    </row>
    <row r="374" spans="2:11" x14ac:dyDescent="0.25">
      <c r="B374" s="141"/>
      <c r="F374" s="141"/>
      <c r="G374" s="94"/>
      <c r="K374" s="94"/>
    </row>
    <row r="375" spans="2:11" x14ac:dyDescent="0.25">
      <c r="B375" s="141"/>
      <c r="F375" s="141"/>
      <c r="G375" s="94"/>
      <c r="K375" s="94"/>
    </row>
    <row r="376" spans="2:11" x14ac:dyDescent="0.25">
      <c r="B376" s="141"/>
      <c r="F376" s="141"/>
      <c r="G376" s="94"/>
      <c r="K376" s="94"/>
    </row>
    <row r="377" spans="2:11" x14ac:dyDescent="0.25">
      <c r="B377" s="141"/>
      <c r="F377" s="141"/>
      <c r="G377" s="94"/>
      <c r="K377" s="94"/>
    </row>
    <row r="378" spans="2:11" x14ac:dyDescent="0.25">
      <c r="B378" s="141"/>
      <c r="F378" s="141"/>
      <c r="G378" s="94"/>
      <c r="K378" s="94"/>
    </row>
    <row r="379" spans="2:11" x14ac:dyDescent="0.25">
      <c r="B379" s="141"/>
      <c r="F379" s="141"/>
      <c r="G379" s="94"/>
      <c r="K379" s="94"/>
    </row>
    <row r="380" spans="2:11" x14ac:dyDescent="0.25">
      <c r="B380" s="141"/>
      <c r="F380" s="141"/>
      <c r="G380" s="94"/>
      <c r="K380" s="94"/>
    </row>
    <row r="381" spans="2:11" x14ac:dyDescent="0.25">
      <c r="B381" s="141"/>
      <c r="F381" s="141"/>
      <c r="G381" s="94"/>
      <c r="K381" s="94"/>
    </row>
    <row r="382" spans="2:11" x14ac:dyDescent="0.25">
      <c r="B382" s="141"/>
      <c r="F382" s="141"/>
      <c r="G382" s="94"/>
      <c r="K382" s="94"/>
    </row>
    <row r="383" spans="2:11" x14ac:dyDescent="0.25">
      <c r="B383" s="141"/>
      <c r="F383" s="141"/>
      <c r="G383" s="94"/>
      <c r="K383" s="94"/>
    </row>
    <row r="384" spans="2:11" x14ac:dyDescent="0.25">
      <c r="B384" s="141"/>
      <c r="F384" s="141"/>
      <c r="G384" s="94"/>
      <c r="K384" s="94"/>
    </row>
    <row r="385" spans="2:11" x14ac:dyDescent="0.25">
      <c r="B385" s="141"/>
      <c r="F385" s="141"/>
      <c r="G385" s="94"/>
      <c r="K385" s="94"/>
    </row>
    <row r="386" spans="2:11" x14ac:dyDescent="0.25">
      <c r="B386" s="141"/>
      <c r="F386" s="141"/>
      <c r="G386" s="94"/>
      <c r="K386" s="94"/>
    </row>
    <row r="387" spans="2:11" x14ac:dyDescent="0.25">
      <c r="B387" s="141"/>
      <c r="F387" s="141"/>
      <c r="G387" s="94"/>
      <c r="K387" s="94"/>
    </row>
    <row r="388" spans="2:11" x14ac:dyDescent="0.25">
      <c r="B388" s="141"/>
      <c r="F388" s="141"/>
      <c r="G388" s="94"/>
      <c r="K388" s="94"/>
    </row>
    <row r="389" spans="2:11" x14ac:dyDescent="0.25">
      <c r="B389" s="141"/>
      <c r="F389" s="141"/>
      <c r="G389" s="94"/>
      <c r="K389" s="94"/>
    </row>
    <row r="390" spans="2:11" x14ac:dyDescent="0.25">
      <c r="B390" s="141"/>
      <c r="F390" s="141"/>
      <c r="G390" s="94"/>
      <c r="K390" s="94"/>
    </row>
    <row r="391" spans="2:11" x14ac:dyDescent="0.25">
      <c r="B391" s="141"/>
      <c r="F391" s="141"/>
      <c r="G391" s="94"/>
      <c r="K391" s="94"/>
    </row>
    <row r="392" spans="2:11" x14ac:dyDescent="0.25">
      <c r="B392" s="141"/>
      <c r="F392" s="141"/>
      <c r="G392" s="94"/>
      <c r="K392" s="94"/>
    </row>
    <row r="393" spans="2:11" x14ac:dyDescent="0.25">
      <c r="B393" s="141"/>
      <c r="F393" s="141"/>
      <c r="G393" s="94"/>
      <c r="K393" s="94"/>
    </row>
    <row r="394" spans="2:11" x14ac:dyDescent="0.25">
      <c r="B394" s="141"/>
      <c r="F394" s="141"/>
      <c r="G394" s="94"/>
      <c r="K394" s="94"/>
    </row>
    <row r="395" spans="2:11" x14ac:dyDescent="0.25">
      <c r="B395" s="141"/>
      <c r="F395" s="141"/>
      <c r="G395" s="94"/>
      <c r="K395" s="94"/>
    </row>
    <row r="396" spans="2:11" x14ac:dyDescent="0.25">
      <c r="B396" s="141"/>
      <c r="F396" s="141"/>
      <c r="G396" s="94"/>
      <c r="K396" s="94"/>
    </row>
    <row r="397" spans="2:11" x14ac:dyDescent="0.25">
      <c r="B397" s="141"/>
      <c r="F397" s="141"/>
      <c r="G397" s="94"/>
      <c r="K397" s="94"/>
    </row>
    <row r="398" spans="2:11" x14ac:dyDescent="0.25">
      <c r="B398" s="141"/>
      <c r="F398" s="141"/>
      <c r="G398" s="94"/>
      <c r="K398" s="94"/>
    </row>
    <row r="399" spans="2:11" x14ac:dyDescent="0.25">
      <c r="B399" s="141"/>
      <c r="F399" s="141"/>
      <c r="G399" s="94"/>
      <c r="K399" s="94"/>
    </row>
    <row r="400" spans="2:11" x14ac:dyDescent="0.25">
      <c r="B400" s="141"/>
      <c r="F400" s="141"/>
      <c r="G400" s="94"/>
      <c r="K400" s="94"/>
    </row>
    <row r="401" spans="2:11" x14ac:dyDescent="0.25">
      <c r="B401" s="141"/>
      <c r="F401" s="141"/>
      <c r="G401" s="94"/>
      <c r="K401" s="94"/>
    </row>
    <row r="402" spans="2:11" x14ac:dyDescent="0.25">
      <c r="B402" s="141"/>
      <c r="F402" s="141"/>
      <c r="G402" s="94"/>
      <c r="K402" s="94"/>
    </row>
    <row r="403" spans="2:11" x14ac:dyDescent="0.25">
      <c r="B403" s="141"/>
      <c r="F403" s="141"/>
      <c r="G403" s="94"/>
      <c r="K403" s="94"/>
    </row>
    <row r="404" spans="2:11" x14ac:dyDescent="0.25">
      <c r="B404" s="141"/>
      <c r="F404" s="141"/>
      <c r="G404" s="94"/>
      <c r="K404" s="94"/>
    </row>
    <row r="405" spans="2:11" x14ac:dyDescent="0.25">
      <c r="B405" s="141"/>
      <c r="F405" s="141"/>
      <c r="G405" s="94"/>
      <c r="K405" s="94"/>
    </row>
    <row r="406" spans="2:11" x14ac:dyDescent="0.25">
      <c r="B406" s="141"/>
      <c r="F406" s="141"/>
      <c r="G406" s="94"/>
      <c r="K406" s="94"/>
    </row>
    <row r="407" spans="2:11" x14ac:dyDescent="0.25">
      <c r="B407" s="141"/>
      <c r="F407" s="141"/>
      <c r="G407" s="94"/>
      <c r="K407" s="94"/>
    </row>
    <row r="408" spans="2:11" x14ac:dyDescent="0.25">
      <c r="B408" s="141"/>
      <c r="F408" s="141"/>
      <c r="G408" s="94"/>
      <c r="K408" s="94"/>
    </row>
    <row r="409" spans="2:11" x14ac:dyDescent="0.25">
      <c r="B409" s="141"/>
      <c r="F409" s="141"/>
      <c r="G409" s="94"/>
      <c r="K409" s="94"/>
    </row>
    <row r="410" spans="2:11" x14ac:dyDescent="0.25">
      <c r="B410" s="141"/>
      <c r="F410" s="141"/>
      <c r="G410" s="94"/>
      <c r="K410" s="94"/>
    </row>
    <row r="411" spans="2:11" x14ac:dyDescent="0.25">
      <c r="B411" s="141"/>
      <c r="F411" s="141"/>
      <c r="G411" s="94"/>
      <c r="K411" s="94"/>
    </row>
    <row r="412" spans="2:11" x14ac:dyDescent="0.25">
      <c r="B412" s="141"/>
      <c r="F412" s="141"/>
      <c r="G412" s="94"/>
      <c r="K412" s="94"/>
    </row>
    <row r="413" spans="2:11" x14ac:dyDescent="0.25">
      <c r="B413" s="141"/>
      <c r="F413" s="141"/>
      <c r="G413" s="94"/>
      <c r="K413" s="94"/>
    </row>
    <row r="414" spans="2:11" x14ac:dyDescent="0.25">
      <c r="B414" s="141"/>
      <c r="F414" s="141"/>
      <c r="G414" s="94"/>
      <c r="K414" s="94"/>
    </row>
    <row r="415" spans="2:11" x14ac:dyDescent="0.25">
      <c r="B415" s="141"/>
      <c r="F415" s="141"/>
      <c r="G415" s="94"/>
      <c r="K415" s="94"/>
    </row>
    <row r="416" spans="2:11" x14ac:dyDescent="0.25">
      <c r="B416" s="141"/>
      <c r="F416" s="141"/>
      <c r="G416" s="94"/>
      <c r="K416" s="94"/>
    </row>
    <row r="417" spans="2:11" x14ac:dyDescent="0.25">
      <c r="B417" s="141"/>
      <c r="F417" s="141"/>
      <c r="G417" s="94"/>
      <c r="K417" s="94"/>
    </row>
    <row r="418" spans="2:11" x14ac:dyDescent="0.25">
      <c r="B418" s="141"/>
      <c r="F418" s="141"/>
      <c r="G418" s="94"/>
      <c r="K418" s="94"/>
    </row>
    <row r="419" spans="2:11" x14ac:dyDescent="0.25">
      <c r="B419" s="141"/>
      <c r="F419" s="141"/>
      <c r="G419" s="94"/>
      <c r="K419" s="94"/>
    </row>
    <row r="420" spans="2:11" x14ac:dyDescent="0.25">
      <c r="B420" s="141"/>
      <c r="F420" s="141"/>
      <c r="G420" s="94"/>
      <c r="K420" s="94"/>
    </row>
    <row r="421" spans="2:11" x14ac:dyDescent="0.25">
      <c r="B421" s="141"/>
      <c r="F421" s="141"/>
      <c r="G421" s="94"/>
      <c r="K421" s="94"/>
    </row>
    <row r="422" spans="2:11" x14ac:dyDescent="0.25">
      <c r="B422" s="141"/>
      <c r="F422" s="141"/>
      <c r="G422" s="94"/>
      <c r="K422" s="94"/>
    </row>
    <row r="423" spans="2:11" x14ac:dyDescent="0.25">
      <c r="B423" s="141"/>
      <c r="F423" s="141"/>
      <c r="G423" s="94"/>
      <c r="K423" s="94"/>
    </row>
    <row r="424" spans="2:11" x14ac:dyDescent="0.25">
      <c r="B424" s="141"/>
      <c r="F424" s="141"/>
      <c r="G424" s="94"/>
      <c r="K424" s="94"/>
    </row>
    <row r="425" spans="2:11" x14ac:dyDescent="0.25">
      <c r="B425" s="141"/>
      <c r="F425" s="141"/>
      <c r="G425" s="94"/>
      <c r="K425" s="94"/>
    </row>
    <row r="426" spans="2:11" x14ac:dyDescent="0.25">
      <c r="B426" s="141"/>
      <c r="F426" s="141"/>
      <c r="G426" s="94"/>
      <c r="K426" s="94"/>
    </row>
    <row r="427" spans="2:11" x14ac:dyDescent="0.25">
      <c r="B427" s="141"/>
      <c r="F427" s="141"/>
      <c r="G427" s="94"/>
      <c r="K427" s="94"/>
    </row>
    <row r="428" spans="2:11" x14ac:dyDescent="0.25">
      <c r="B428" s="141"/>
      <c r="F428" s="141"/>
      <c r="G428" s="94"/>
      <c r="K428" s="94"/>
    </row>
    <row r="429" spans="2:11" x14ac:dyDescent="0.25">
      <c r="B429" s="141"/>
      <c r="F429" s="141"/>
      <c r="G429" s="94"/>
      <c r="K429" s="94"/>
    </row>
    <row r="430" spans="2:11" x14ac:dyDescent="0.25">
      <c r="B430" s="141"/>
      <c r="F430" s="141"/>
      <c r="G430" s="94"/>
      <c r="K430" s="94"/>
    </row>
    <row r="431" spans="2:11" x14ac:dyDescent="0.25">
      <c r="B431" s="141"/>
      <c r="F431" s="141"/>
      <c r="G431" s="94"/>
      <c r="K431" s="94"/>
    </row>
    <row r="432" spans="2:11" x14ac:dyDescent="0.25">
      <c r="B432" s="141"/>
      <c r="F432" s="141"/>
      <c r="G432" s="94"/>
      <c r="K432" s="94"/>
    </row>
    <row r="433" spans="2:11" x14ac:dyDescent="0.25">
      <c r="B433" s="141"/>
      <c r="F433" s="141"/>
      <c r="G433" s="94"/>
      <c r="K433" s="94"/>
    </row>
    <row r="434" spans="2:11" x14ac:dyDescent="0.25">
      <c r="B434" s="141"/>
      <c r="F434" s="141"/>
      <c r="G434" s="94"/>
      <c r="K434" s="94"/>
    </row>
    <row r="435" spans="2:11" x14ac:dyDescent="0.25">
      <c r="B435" s="141"/>
      <c r="F435" s="141"/>
      <c r="G435" s="94"/>
      <c r="K435" s="94"/>
    </row>
    <row r="436" spans="2:11" x14ac:dyDescent="0.25">
      <c r="B436" s="141"/>
      <c r="F436" s="141"/>
      <c r="G436" s="94"/>
      <c r="K436" s="94"/>
    </row>
    <row r="437" spans="2:11" x14ac:dyDescent="0.25">
      <c r="B437" s="141"/>
      <c r="F437" s="141"/>
      <c r="G437" s="94"/>
      <c r="K437" s="94"/>
    </row>
    <row r="438" spans="2:11" x14ac:dyDescent="0.25">
      <c r="B438" s="141"/>
      <c r="F438" s="141"/>
      <c r="G438" s="94"/>
      <c r="K438" s="94"/>
    </row>
    <row r="439" spans="2:11" x14ac:dyDescent="0.25">
      <c r="B439" s="141"/>
      <c r="F439" s="141"/>
      <c r="G439" s="94"/>
      <c r="K439" s="94"/>
    </row>
    <row r="440" spans="2:11" x14ac:dyDescent="0.25">
      <c r="B440" s="141"/>
      <c r="F440" s="141"/>
      <c r="G440" s="94"/>
      <c r="K440" s="94"/>
    </row>
    <row r="441" spans="2:11" x14ac:dyDescent="0.25">
      <c r="B441" s="141"/>
      <c r="F441" s="141"/>
      <c r="G441" s="94"/>
      <c r="K441" s="94"/>
    </row>
    <row r="442" spans="2:11" x14ac:dyDescent="0.25">
      <c r="B442" s="141"/>
      <c r="F442" s="141"/>
      <c r="G442" s="94"/>
      <c r="K442" s="94"/>
    </row>
    <row r="443" spans="2:11" x14ac:dyDescent="0.25">
      <c r="B443" s="141"/>
      <c r="F443" s="141"/>
      <c r="G443" s="94"/>
      <c r="K443" s="94"/>
    </row>
    <row r="444" spans="2:11" x14ac:dyDescent="0.25">
      <c r="B444" s="141"/>
      <c r="F444" s="141"/>
      <c r="G444" s="94"/>
      <c r="K444" s="94"/>
    </row>
    <row r="445" spans="2:11" x14ac:dyDescent="0.25">
      <c r="B445" s="141"/>
      <c r="F445" s="141"/>
      <c r="G445" s="94"/>
      <c r="K445" s="94"/>
    </row>
    <row r="446" spans="2:11" x14ac:dyDescent="0.25">
      <c r="B446" s="141"/>
      <c r="F446" s="141"/>
      <c r="G446" s="94"/>
      <c r="K446" s="94"/>
    </row>
    <row r="447" spans="2:11" x14ac:dyDescent="0.25">
      <c r="B447" s="141"/>
      <c r="F447" s="141"/>
      <c r="G447" s="94"/>
      <c r="K447" s="94"/>
    </row>
    <row r="448" spans="2:11" x14ac:dyDescent="0.25">
      <c r="B448" s="141"/>
      <c r="F448" s="141"/>
      <c r="G448" s="94"/>
      <c r="K448" s="94"/>
    </row>
    <row r="449" spans="2:11" x14ac:dyDescent="0.25">
      <c r="B449" s="141"/>
      <c r="F449" s="141"/>
      <c r="G449" s="94"/>
      <c r="K449" s="94"/>
    </row>
    <row r="450" spans="2:11" x14ac:dyDescent="0.25">
      <c r="B450" s="141"/>
      <c r="F450" s="141"/>
      <c r="G450" s="94"/>
      <c r="K450" s="94"/>
    </row>
    <row r="451" spans="2:11" x14ac:dyDescent="0.25">
      <c r="B451" s="141"/>
      <c r="F451" s="141"/>
      <c r="G451" s="94"/>
      <c r="K451" s="94"/>
    </row>
    <row r="452" spans="2:11" x14ac:dyDescent="0.25">
      <c r="B452" s="141"/>
      <c r="F452" s="141"/>
      <c r="G452" s="94"/>
      <c r="K452" s="94"/>
    </row>
    <row r="453" spans="2:11" x14ac:dyDescent="0.25">
      <c r="B453" s="141"/>
      <c r="F453" s="141"/>
      <c r="G453" s="94"/>
      <c r="K453" s="94"/>
    </row>
    <row r="454" spans="2:11" x14ac:dyDescent="0.25">
      <c r="B454" s="141"/>
      <c r="F454" s="141"/>
      <c r="G454" s="94"/>
      <c r="K454" s="94"/>
    </row>
    <row r="455" spans="2:11" x14ac:dyDescent="0.25">
      <c r="B455" s="141"/>
      <c r="F455" s="141"/>
      <c r="G455" s="94"/>
      <c r="K455" s="94"/>
    </row>
    <row r="456" spans="2:11" x14ac:dyDescent="0.25">
      <c r="B456" s="141"/>
      <c r="F456" s="141"/>
      <c r="G456" s="94"/>
      <c r="K456" s="94"/>
    </row>
    <row r="457" spans="2:11" x14ac:dyDescent="0.25">
      <c r="B457" s="141"/>
      <c r="F457" s="141"/>
      <c r="G457" s="94"/>
      <c r="K457" s="94"/>
    </row>
    <row r="458" spans="2:11" x14ac:dyDescent="0.25">
      <c r="B458" s="141"/>
      <c r="F458" s="141"/>
      <c r="G458" s="94"/>
      <c r="K458" s="94"/>
    </row>
    <row r="459" spans="2:11" x14ac:dyDescent="0.25">
      <c r="B459" s="141"/>
      <c r="F459" s="141"/>
      <c r="G459" s="94"/>
      <c r="K459" s="94"/>
    </row>
    <row r="460" spans="2:11" x14ac:dyDescent="0.25">
      <c r="B460" s="141"/>
      <c r="F460" s="141"/>
      <c r="G460" s="94"/>
      <c r="K460" s="94"/>
    </row>
    <row r="461" spans="2:11" x14ac:dyDescent="0.25">
      <c r="B461" s="141"/>
      <c r="F461" s="141"/>
      <c r="G461" s="94"/>
      <c r="K461" s="94"/>
    </row>
    <row r="462" spans="2:11" x14ac:dyDescent="0.25">
      <c r="B462" s="141"/>
      <c r="F462" s="141"/>
      <c r="G462" s="94"/>
      <c r="K462" s="94"/>
    </row>
    <row r="463" spans="2:11" x14ac:dyDescent="0.25">
      <c r="B463" s="141"/>
      <c r="F463" s="141"/>
      <c r="G463" s="94"/>
      <c r="K463" s="94"/>
    </row>
    <row r="464" spans="2:11" x14ac:dyDescent="0.25">
      <c r="B464" s="141"/>
      <c r="F464" s="141"/>
      <c r="G464" s="94"/>
      <c r="K464" s="94"/>
    </row>
    <row r="465" spans="2:11" x14ac:dyDescent="0.25">
      <c r="B465" s="141"/>
      <c r="F465" s="141"/>
      <c r="G465" s="94"/>
      <c r="K465" s="94"/>
    </row>
    <row r="466" spans="2:11" x14ac:dyDescent="0.25">
      <c r="B466" s="141"/>
      <c r="F466" s="141"/>
      <c r="G466" s="94"/>
      <c r="K466" s="94"/>
    </row>
    <row r="467" spans="2:11" x14ac:dyDescent="0.25">
      <c r="B467" s="141"/>
      <c r="F467" s="141"/>
      <c r="G467" s="94"/>
      <c r="K467" s="94"/>
    </row>
    <row r="468" spans="2:11" x14ac:dyDescent="0.25">
      <c r="B468" s="141"/>
      <c r="F468" s="141"/>
      <c r="G468" s="94"/>
      <c r="K468" s="94"/>
    </row>
    <row r="469" spans="2:11" x14ac:dyDescent="0.25">
      <c r="B469" s="141"/>
      <c r="F469" s="141"/>
      <c r="G469" s="94"/>
      <c r="K469" s="94"/>
    </row>
    <row r="470" spans="2:11" x14ac:dyDescent="0.25">
      <c r="B470" s="141"/>
      <c r="F470" s="141"/>
      <c r="G470" s="94"/>
      <c r="K470" s="94"/>
    </row>
    <row r="471" spans="2:11" x14ac:dyDescent="0.25">
      <c r="B471" s="141"/>
      <c r="F471" s="141"/>
      <c r="G471" s="94"/>
      <c r="K471" s="94"/>
    </row>
    <row r="472" spans="2:11" x14ac:dyDescent="0.25">
      <c r="B472" s="141"/>
      <c r="F472" s="141"/>
      <c r="G472" s="94"/>
      <c r="K472" s="94"/>
    </row>
    <row r="473" spans="2:11" x14ac:dyDescent="0.25">
      <c r="B473" s="141"/>
      <c r="F473" s="141"/>
      <c r="G473" s="94"/>
      <c r="K473" s="94"/>
    </row>
    <row r="474" spans="2:11" x14ac:dyDescent="0.25">
      <c r="B474" s="141"/>
      <c r="F474" s="141"/>
      <c r="G474" s="94"/>
      <c r="K474" s="94"/>
    </row>
    <row r="475" spans="2:11" x14ac:dyDescent="0.25">
      <c r="B475" s="141"/>
      <c r="F475" s="141"/>
      <c r="G475" s="94"/>
      <c r="K475" s="94"/>
    </row>
    <row r="476" spans="2:11" x14ac:dyDescent="0.25">
      <c r="B476" s="141"/>
      <c r="F476" s="141"/>
      <c r="G476" s="94"/>
      <c r="K476" s="94"/>
    </row>
    <row r="477" spans="2:11" x14ac:dyDescent="0.25">
      <c r="B477" s="141"/>
      <c r="F477" s="141"/>
      <c r="G477" s="94"/>
      <c r="K477" s="94"/>
    </row>
    <row r="478" spans="2:11" x14ac:dyDescent="0.25">
      <c r="B478" s="141"/>
      <c r="F478" s="141"/>
      <c r="G478" s="94"/>
      <c r="K478" s="94"/>
    </row>
    <row r="479" spans="2:11" x14ac:dyDescent="0.25">
      <c r="B479" s="141"/>
      <c r="F479" s="141"/>
      <c r="G479" s="94"/>
      <c r="K479" s="94"/>
    </row>
    <row r="480" spans="2:11" x14ac:dyDescent="0.25">
      <c r="B480" s="141"/>
      <c r="F480" s="141"/>
      <c r="G480" s="94"/>
      <c r="K480" s="94"/>
    </row>
    <row r="481" spans="2:11" x14ac:dyDescent="0.25">
      <c r="B481" s="141"/>
      <c r="F481" s="141"/>
      <c r="G481" s="94"/>
      <c r="K481" s="94"/>
    </row>
    <row r="482" spans="2:11" x14ac:dyDescent="0.25">
      <c r="B482" s="141"/>
      <c r="F482" s="141"/>
      <c r="G482" s="94"/>
      <c r="K482" s="94"/>
    </row>
    <row r="483" spans="2:11" x14ac:dyDescent="0.25">
      <c r="B483" s="141"/>
      <c r="F483" s="141"/>
      <c r="G483" s="94"/>
      <c r="K483" s="94"/>
    </row>
    <row r="484" spans="2:11" x14ac:dyDescent="0.25">
      <c r="B484" s="141"/>
      <c r="F484" s="141"/>
      <c r="G484" s="94"/>
      <c r="K484" s="94"/>
    </row>
    <row r="485" spans="2:11" x14ac:dyDescent="0.25">
      <c r="B485" s="141"/>
      <c r="F485" s="141"/>
      <c r="G485" s="94"/>
      <c r="K485" s="94"/>
    </row>
    <row r="486" spans="2:11" x14ac:dyDescent="0.25">
      <c r="B486" s="141"/>
      <c r="F486" s="141"/>
      <c r="G486" s="94"/>
      <c r="K486" s="94"/>
    </row>
    <row r="487" spans="2:11" x14ac:dyDescent="0.25">
      <c r="B487" s="141"/>
      <c r="F487" s="141"/>
      <c r="G487" s="94"/>
      <c r="K487" s="94"/>
    </row>
    <row r="488" spans="2:11" x14ac:dyDescent="0.25">
      <c r="B488" s="141"/>
      <c r="F488" s="141"/>
      <c r="G488" s="94"/>
      <c r="K488" s="94"/>
    </row>
    <row r="489" spans="2:11" x14ac:dyDescent="0.25">
      <c r="B489" s="141"/>
      <c r="F489" s="141"/>
      <c r="G489" s="94"/>
      <c r="K489" s="94"/>
    </row>
    <row r="490" spans="2:11" x14ac:dyDescent="0.25">
      <c r="B490" s="141"/>
      <c r="F490" s="141"/>
      <c r="G490" s="94"/>
      <c r="K490" s="94"/>
    </row>
    <row r="491" spans="2:11" x14ac:dyDescent="0.25">
      <c r="B491" s="141"/>
      <c r="F491" s="141"/>
      <c r="G491" s="94"/>
      <c r="K491" s="94"/>
    </row>
    <row r="492" spans="2:11" x14ac:dyDescent="0.25">
      <c r="B492" s="141"/>
      <c r="F492" s="141"/>
      <c r="G492" s="94"/>
      <c r="K492" s="94"/>
    </row>
    <row r="493" spans="2:11" x14ac:dyDescent="0.25">
      <c r="B493" s="141"/>
      <c r="F493" s="141"/>
      <c r="G493" s="94"/>
      <c r="K493" s="94"/>
    </row>
    <row r="494" spans="2:11" x14ac:dyDescent="0.25">
      <c r="B494" s="141"/>
      <c r="F494" s="141"/>
      <c r="G494" s="94"/>
      <c r="K494" s="94"/>
    </row>
    <row r="495" spans="2:11" x14ac:dyDescent="0.25">
      <c r="B495" s="141"/>
      <c r="F495" s="141"/>
      <c r="G495" s="94"/>
      <c r="K495" s="94"/>
    </row>
    <row r="496" spans="2:11" x14ac:dyDescent="0.25">
      <c r="B496" s="141"/>
      <c r="F496" s="141"/>
      <c r="G496" s="94"/>
      <c r="K496" s="94"/>
    </row>
    <row r="497" spans="2:11" x14ac:dyDescent="0.25">
      <c r="B497" s="141"/>
      <c r="F497" s="141"/>
      <c r="G497" s="94"/>
      <c r="K497" s="94"/>
    </row>
    <row r="498" spans="2:11" x14ac:dyDescent="0.25">
      <c r="B498" s="141"/>
      <c r="F498" s="141"/>
      <c r="G498" s="94"/>
      <c r="K498" s="94"/>
    </row>
    <row r="499" spans="2:11" x14ac:dyDescent="0.25">
      <c r="B499" s="141"/>
      <c r="F499" s="141"/>
      <c r="G499" s="94"/>
      <c r="K499" s="94"/>
    </row>
    <row r="500" spans="2:11" x14ac:dyDescent="0.25">
      <c r="B500" s="141"/>
      <c r="F500" s="141"/>
      <c r="G500" s="94"/>
      <c r="K500" s="94"/>
    </row>
    <row r="501" spans="2:11" x14ac:dyDescent="0.25">
      <c r="B501" s="141"/>
      <c r="F501" s="141"/>
      <c r="G501" s="94"/>
      <c r="K501" s="94"/>
    </row>
    <row r="502" spans="2:11" x14ac:dyDescent="0.25">
      <c r="B502" s="141"/>
      <c r="F502" s="141"/>
      <c r="G502" s="94"/>
      <c r="K502" s="94"/>
    </row>
    <row r="503" spans="2:11" x14ac:dyDescent="0.25">
      <c r="B503" s="141"/>
      <c r="F503" s="141"/>
      <c r="G503" s="94"/>
      <c r="K503" s="94"/>
    </row>
    <row r="504" spans="2:11" x14ac:dyDescent="0.25">
      <c r="B504" s="141"/>
      <c r="F504" s="141"/>
      <c r="G504" s="94"/>
      <c r="K504" s="94"/>
    </row>
    <row r="505" spans="2:11" x14ac:dyDescent="0.25">
      <c r="B505" s="141"/>
      <c r="F505" s="141"/>
      <c r="G505" s="94"/>
      <c r="K505" s="94"/>
    </row>
    <row r="506" spans="2:11" x14ac:dyDescent="0.25">
      <c r="B506" s="141"/>
      <c r="F506" s="141"/>
      <c r="G506" s="94"/>
      <c r="K506" s="94"/>
    </row>
    <row r="507" spans="2:11" x14ac:dyDescent="0.25">
      <c r="B507" s="141"/>
      <c r="F507" s="141"/>
      <c r="G507" s="94"/>
      <c r="K507" s="94"/>
    </row>
    <row r="508" spans="2:11" x14ac:dyDescent="0.25">
      <c r="B508" s="141"/>
      <c r="F508" s="141"/>
      <c r="G508" s="94"/>
      <c r="K508" s="94"/>
    </row>
    <row r="509" spans="2:11" x14ac:dyDescent="0.25">
      <c r="B509" s="141"/>
      <c r="F509" s="141"/>
      <c r="G509" s="94"/>
      <c r="K509" s="94"/>
    </row>
    <row r="510" spans="2:11" x14ac:dyDescent="0.25">
      <c r="B510" s="141"/>
      <c r="F510" s="141"/>
      <c r="G510" s="94"/>
      <c r="K510" s="94"/>
    </row>
    <row r="511" spans="2:11" x14ac:dyDescent="0.25">
      <c r="B511" s="141"/>
      <c r="F511" s="141"/>
      <c r="G511" s="94"/>
      <c r="K511" s="94"/>
    </row>
    <row r="512" spans="2:11" x14ac:dyDescent="0.25">
      <c r="B512" s="141"/>
      <c r="F512" s="141"/>
      <c r="G512" s="94"/>
      <c r="K512" s="94"/>
    </row>
  </sheetData>
  <sheetProtection sheet="1" selectLockedCells="1"/>
  <dataConsolidate/>
  <mergeCells count="12">
    <mergeCell ref="B1:K1"/>
    <mergeCell ref="L3:L17"/>
    <mergeCell ref="L19:L33"/>
    <mergeCell ref="H4:H5"/>
    <mergeCell ref="I4:I5"/>
    <mergeCell ref="J4:J5"/>
    <mergeCell ref="B2:K2"/>
    <mergeCell ref="C3:E3"/>
    <mergeCell ref="H3:J3"/>
    <mergeCell ref="E4:E5"/>
    <mergeCell ref="C4:C5"/>
    <mergeCell ref="D4:D5"/>
  </mergeCells>
  <conditionalFormatting sqref="D7:D56">
    <cfRule type="cellIs" dxfId="7" priority="69" operator="equal">
      <formula>"Q"</formula>
    </cfRule>
    <cfRule type="cellIs" dxfId="6" priority="70" operator="equal">
      <formula>"G"</formula>
    </cfRule>
    <cfRule type="cellIs" dxfId="5" priority="71" operator="equal">
      <formula>"D"</formula>
    </cfRule>
    <cfRule type="containsText" dxfId="4" priority="72" operator="containsText" text=" ">
      <formula>NOT(ISERROR(SEARCH(" ",D7)))</formula>
    </cfRule>
  </conditionalFormatting>
  <conditionalFormatting sqref="I7:I56">
    <cfRule type="cellIs" dxfId="3" priority="29" operator="equal">
      <formula>"Q"</formula>
    </cfRule>
    <cfRule type="cellIs" dxfId="2" priority="30" operator="equal">
      <formula>"G"</formula>
    </cfRule>
    <cfRule type="cellIs" dxfId="1" priority="31" operator="equal">
      <formula>"D"</formula>
    </cfRule>
    <cfRule type="containsText" dxfId="0" priority="32" operator="containsText" text=" ">
      <formula>NOT(ISERROR(SEARCH(" ",I7)))</formula>
    </cfRule>
  </conditionalFormatting>
  <dataValidations disablePrompts="1" count="1">
    <dataValidation type="list" allowBlank="1" showInputMessage="1" showErrorMessage="1" sqref="P7:Q32 K7:K31" xr:uid="{4551D750-C218-42B4-8ABA-631AEA96CCF7}">
      <formula1>#REF!</formula1>
    </dataValidation>
  </dataValidations>
  <pageMargins left="0.25" right="0.25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6478-3D7E-454F-8255-F60CDAD11123}">
  <sheetPr codeName="Tabelle5">
    <pageSetUpPr fitToPage="1"/>
  </sheetPr>
  <dimension ref="B1:R35"/>
  <sheetViews>
    <sheetView zoomScaleNormal="100" workbookViewId="0">
      <selection activeCell="D5" sqref="D5"/>
    </sheetView>
  </sheetViews>
  <sheetFormatPr baseColWidth="10" defaultColWidth="17.140625" defaultRowHeight="18.75" x14ac:dyDescent="0.3"/>
  <cols>
    <col min="1" max="1" width="6.42578125" style="71" customWidth="1"/>
    <col min="2" max="2" width="24.7109375" style="71" customWidth="1"/>
    <col min="3" max="3" width="5.7109375" style="71" customWidth="1"/>
    <col min="4" max="4" width="17.5703125" style="78" customWidth="1"/>
    <col min="5" max="5" width="17.5703125" style="71" customWidth="1"/>
    <col min="6" max="6" width="6.42578125" style="71" customWidth="1"/>
    <col min="7" max="7" width="7.140625" style="71" customWidth="1"/>
    <col min="8" max="9" width="17.140625" style="71"/>
    <col min="10" max="10" width="6.5703125" style="71" customWidth="1"/>
    <col min="11" max="14" width="17.140625" style="71"/>
    <col min="15" max="15" width="20.28515625" style="71" customWidth="1"/>
    <col min="16" max="17" width="17.140625" style="71"/>
    <col min="18" max="18" width="25.28515625" style="71" customWidth="1"/>
    <col min="19" max="16384" width="17.140625" style="71"/>
  </cols>
  <sheetData>
    <row r="1" spans="2:18" ht="27" customHeight="1" thickBot="1" x14ac:dyDescent="0.35">
      <c r="B1" s="217" t="s">
        <v>148</v>
      </c>
      <c r="C1" s="217"/>
      <c r="D1" s="217"/>
      <c r="E1" s="217"/>
      <c r="F1" s="217"/>
    </row>
    <row r="2" spans="2:18" ht="26.25" customHeight="1" thickBot="1" x14ac:dyDescent="0.45">
      <c r="B2" s="209" t="s">
        <v>154</v>
      </c>
      <c r="C2" s="210"/>
      <c r="D2" s="211"/>
      <c r="E2" s="211"/>
      <c r="F2" s="212"/>
      <c r="G2" s="70"/>
    </row>
    <row r="3" spans="2:18" x14ac:dyDescent="0.3">
      <c r="B3" s="214" t="s">
        <v>155</v>
      </c>
      <c r="C3" s="215"/>
      <c r="D3" s="215"/>
      <c r="E3" s="215"/>
      <c r="F3" s="216"/>
      <c r="G3" s="70"/>
      <c r="H3" s="213" t="s">
        <v>127</v>
      </c>
      <c r="I3" s="213"/>
    </row>
    <row r="4" spans="2:18" x14ac:dyDescent="0.3">
      <c r="B4" s="72"/>
      <c r="C4" s="70"/>
      <c r="D4" s="69"/>
      <c r="E4" s="70"/>
      <c r="F4" s="73"/>
      <c r="G4" s="70"/>
      <c r="H4" s="74"/>
      <c r="I4" s="74"/>
    </row>
    <row r="5" spans="2:18" ht="19.5" thickBot="1" x14ac:dyDescent="0.35">
      <c r="B5" s="162" t="s">
        <v>115</v>
      </c>
      <c r="C5" s="75"/>
      <c r="D5" s="66">
        <v>4</v>
      </c>
      <c r="E5" s="68"/>
      <c r="F5" s="73"/>
      <c r="G5" s="76"/>
      <c r="H5" s="74">
        <v>4</v>
      </c>
      <c r="I5" s="74"/>
      <c r="R5" s="77"/>
    </row>
    <row r="6" spans="2:18" x14ac:dyDescent="0.3">
      <c r="B6" s="72"/>
      <c r="C6" s="70"/>
      <c r="D6" s="69"/>
      <c r="E6" s="70"/>
      <c r="F6" s="73"/>
      <c r="G6" s="70"/>
      <c r="H6" s="74"/>
      <c r="I6" s="74"/>
      <c r="R6" s="77"/>
    </row>
    <row r="7" spans="2:18" x14ac:dyDescent="0.3">
      <c r="B7" s="72"/>
      <c r="C7" s="75"/>
      <c r="E7" s="79"/>
      <c r="F7" s="73"/>
      <c r="G7" s="70"/>
      <c r="H7" s="74"/>
      <c r="I7" s="74"/>
    </row>
    <row r="8" spans="2:18" ht="19.5" thickBot="1" x14ac:dyDescent="0.35">
      <c r="B8" s="162" t="s">
        <v>121</v>
      </c>
      <c r="C8" s="80" t="s">
        <v>82</v>
      </c>
      <c r="D8" s="66">
        <v>50</v>
      </c>
      <c r="E8" s="105"/>
      <c r="F8" s="73"/>
      <c r="G8" s="70"/>
      <c r="H8" s="74">
        <v>50</v>
      </c>
      <c r="I8" s="74"/>
    </row>
    <row r="9" spans="2:18" ht="19.5" thickBot="1" x14ac:dyDescent="0.35">
      <c r="B9" s="162" t="s">
        <v>122</v>
      </c>
      <c r="C9" s="81" t="s">
        <v>83</v>
      </c>
      <c r="D9" s="66">
        <v>15</v>
      </c>
      <c r="E9" s="105"/>
      <c r="F9" s="73"/>
      <c r="G9" s="70"/>
      <c r="H9" s="74">
        <v>15</v>
      </c>
      <c r="I9" s="74"/>
      <c r="R9" s="82"/>
    </row>
    <row r="10" spans="2:18" x14ac:dyDescent="0.3">
      <c r="B10" s="83"/>
      <c r="C10" s="84"/>
      <c r="D10" s="69"/>
      <c r="E10" s="84"/>
      <c r="F10" s="73"/>
      <c r="G10" s="84"/>
      <c r="H10" s="85"/>
      <c r="I10" s="85"/>
      <c r="J10" s="86"/>
      <c r="K10" s="86"/>
      <c r="L10" s="86"/>
      <c r="M10" s="86"/>
      <c r="N10" s="86"/>
      <c r="Q10" s="86"/>
      <c r="R10" s="82"/>
    </row>
    <row r="11" spans="2:18" x14ac:dyDescent="0.3">
      <c r="B11" s="162" t="s">
        <v>125</v>
      </c>
      <c r="C11" s="75"/>
      <c r="D11" s="69" t="s">
        <v>123</v>
      </c>
      <c r="E11" s="69" t="s">
        <v>124</v>
      </c>
      <c r="F11" s="73"/>
      <c r="G11" s="84"/>
      <c r="H11" s="85"/>
      <c r="I11" s="85"/>
      <c r="J11" s="86"/>
      <c r="K11" s="86"/>
      <c r="L11" s="86"/>
      <c r="M11" s="86"/>
      <c r="N11" s="86"/>
      <c r="Q11" s="86"/>
    </row>
    <row r="12" spans="2:18" ht="19.5" thickBot="1" x14ac:dyDescent="0.35">
      <c r="B12" s="162" t="s">
        <v>126</v>
      </c>
      <c r="C12" s="84"/>
      <c r="D12" s="66">
        <v>7.6</v>
      </c>
      <c r="E12" s="67">
        <v>5.0999999999999996</v>
      </c>
      <c r="F12" s="73"/>
      <c r="G12" s="84"/>
      <c r="H12" s="85">
        <v>7.6</v>
      </c>
      <c r="I12" s="85">
        <v>5.0999999999999996</v>
      </c>
      <c r="J12" s="86"/>
      <c r="K12" s="86"/>
      <c r="L12" s="86"/>
      <c r="M12" s="86"/>
      <c r="N12" s="86"/>
      <c r="Q12" s="86"/>
    </row>
    <row r="13" spans="2:18" ht="19.5" thickBot="1" x14ac:dyDescent="0.35">
      <c r="B13" s="87"/>
      <c r="C13" s="88"/>
      <c r="D13" s="89"/>
      <c r="E13" s="89"/>
      <c r="F13" s="90"/>
      <c r="G13" s="70"/>
      <c r="Q13" s="86"/>
    </row>
    <row r="35" spans="2:18" s="78" customFormat="1" x14ac:dyDescent="0.3">
      <c r="B35" s="86"/>
      <c r="C35" s="86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</row>
  </sheetData>
  <sheetProtection sheet="1" selectLockedCells="1"/>
  <mergeCells count="4">
    <mergeCell ref="B2:F2"/>
    <mergeCell ref="H3:I3"/>
    <mergeCell ref="B3:F3"/>
    <mergeCell ref="B1:F1"/>
  </mergeCells>
  <pageMargins left="0.25" right="0.25" top="0.75" bottom="0.75" header="0.3" footer="0.3"/>
  <pageSetup paperSize="9" scale="7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4006-E104-4DA1-B5E1-916A9FEC587F}">
  <sheetPr codeName="Tabelle6"/>
  <dimension ref="A1:DJ62"/>
  <sheetViews>
    <sheetView workbookViewId="0"/>
  </sheetViews>
  <sheetFormatPr baseColWidth="10" defaultRowHeight="15" x14ac:dyDescent="0.25"/>
  <cols>
    <col min="2" max="2" width="12.140625" customWidth="1"/>
    <col min="3" max="3" width="16.42578125" customWidth="1"/>
    <col min="4" max="4" width="13.28515625" customWidth="1"/>
    <col min="5" max="5" width="13" customWidth="1"/>
    <col min="7" max="7" width="16.7109375" customWidth="1"/>
    <col min="8" max="8" width="15.7109375" customWidth="1"/>
    <col min="9" max="9" width="12.7109375" bestFit="1" customWidth="1"/>
    <col min="10" max="10" width="14" style="18" bestFit="1" customWidth="1"/>
    <col min="11" max="11" width="12.7109375" style="18" customWidth="1"/>
    <col min="12" max="12" width="12.7109375" customWidth="1"/>
    <col min="13" max="13" width="15.28515625" customWidth="1"/>
    <col min="14" max="14" width="17.5703125" customWidth="1"/>
    <col min="15" max="20" width="12.7109375" customWidth="1"/>
  </cols>
  <sheetData>
    <row r="1" spans="1:114" ht="18.75" x14ac:dyDescent="0.3">
      <c r="A1" s="163" t="s">
        <v>135</v>
      </c>
    </row>
    <row r="2" spans="1:114" ht="18.75" x14ac:dyDescent="0.3">
      <c r="A2" s="163" t="s">
        <v>134</v>
      </c>
    </row>
    <row r="4" spans="1:114" ht="15.75" x14ac:dyDescent="0.25">
      <c r="A4" s="18" t="s">
        <v>67</v>
      </c>
      <c r="Y4" s="26"/>
      <c r="Z4" s="26"/>
    </row>
    <row r="5" spans="1:114" ht="18" x14ac:dyDescent="0.35">
      <c r="A5" t="s">
        <v>68</v>
      </c>
      <c r="C5">
        <v>0.5</v>
      </c>
      <c r="D5" t="s">
        <v>66</v>
      </c>
      <c r="Y5" s="26"/>
      <c r="Z5" s="26"/>
    </row>
    <row r="6" spans="1:114" ht="18" x14ac:dyDescent="0.35">
      <c r="A6" t="s">
        <v>69</v>
      </c>
      <c r="C6">
        <v>2.8</v>
      </c>
      <c r="D6" t="s">
        <v>66</v>
      </c>
      <c r="Y6" s="26"/>
      <c r="Z6" s="26"/>
    </row>
    <row r="7" spans="1:114" ht="18" x14ac:dyDescent="0.35">
      <c r="A7" t="s">
        <v>85</v>
      </c>
      <c r="C7">
        <f>IF(Location!D8="yes",7.625,5.125)</f>
        <v>5.125</v>
      </c>
      <c r="D7" t="s">
        <v>66</v>
      </c>
      <c r="Y7" s="26"/>
      <c r="Z7" s="26"/>
    </row>
    <row r="8" spans="1:114" ht="15.75" x14ac:dyDescent="0.25">
      <c r="A8" s="18"/>
      <c r="Y8" s="26"/>
      <c r="Z8" s="26"/>
    </row>
    <row r="9" spans="1:114" ht="15.75" x14ac:dyDescent="0.25">
      <c r="A9" s="18" t="s">
        <v>70</v>
      </c>
      <c r="G9" s="18" t="s">
        <v>76</v>
      </c>
      <c r="M9" s="18" t="s">
        <v>77</v>
      </c>
      <c r="Y9" s="26"/>
      <c r="Z9" s="26"/>
    </row>
    <row r="10" spans="1:114" ht="18" x14ac:dyDescent="0.35">
      <c r="A10" s="18"/>
      <c r="M10" s="30" t="s">
        <v>78</v>
      </c>
      <c r="N10" s="31"/>
      <c r="O10" s="32">
        <v>1</v>
      </c>
      <c r="P10" s="32">
        <v>2</v>
      </c>
      <c r="Q10" s="32">
        <v>3</v>
      </c>
      <c r="R10" s="32">
        <v>4</v>
      </c>
      <c r="S10" s="32">
        <v>5</v>
      </c>
      <c r="T10" s="32">
        <v>6</v>
      </c>
      <c r="U10" s="32">
        <v>7</v>
      </c>
      <c r="V10" s="32">
        <v>8</v>
      </c>
      <c r="W10" s="32">
        <v>9</v>
      </c>
      <c r="X10" s="32">
        <v>10</v>
      </c>
      <c r="Y10" s="32">
        <v>11</v>
      </c>
      <c r="Z10" s="32">
        <v>12</v>
      </c>
      <c r="AA10" s="32">
        <v>13</v>
      </c>
      <c r="AB10" s="32">
        <v>14</v>
      </c>
      <c r="AC10" s="32">
        <v>15</v>
      </c>
      <c r="AD10" s="32">
        <v>16</v>
      </c>
      <c r="AE10" s="32">
        <v>17</v>
      </c>
      <c r="AF10" s="32">
        <v>18</v>
      </c>
      <c r="AG10" s="32">
        <v>19</v>
      </c>
      <c r="AH10" s="32">
        <v>20</v>
      </c>
      <c r="AI10" s="32">
        <v>21</v>
      </c>
      <c r="AJ10" s="32">
        <v>22</v>
      </c>
      <c r="AK10" s="32">
        <v>23</v>
      </c>
      <c r="AL10" s="32">
        <v>24</v>
      </c>
      <c r="AM10" s="32">
        <v>25</v>
      </c>
      <c r="AN10" s="32">
        <v>26</v>
      </c>
      <c r="AO10" s="32">
        <v>27</v>
      </c>
      <c r="AP10" s="32">
        <v>28</v>
      </c>
      <c r="AQ10" s="32">
        <v>29</v>
      </c>
      <c r="AR10" s="32">
        <v>30</v>
      </c>
      <c r="AS10" s="32">
        <v>31</v>
      </c>
      <c r="AT10" s="32">
        <v>32</v>
      </c>
      <c r="AU10" s="32">
        <v>33</v>
      </c>
      <c r="AV10" s="32">
        <v>34</v>
      </c>
      <c r="AW10" s="32">
        <v>35</v>
      </c>
      <c r="AX10" s="32">
        <v>36</v>
      </c>
      <c r="AY10" s="32">
        <v>37</v>
      </c>
      <c r="AZ10" s="32">
        <v>38</v>
      </c>
      <c r="BA10" s="32">
        <v>39</v>
      </c>
      <c r="BB10" s="32">
        <v>40</v>
      </c>
      <c r="BC10" s="32">
        <v>41</v>
      </c>
      <c r="BD10" s="32">
        <v>42</v>
      </c>
      <c r="BE10" s="32">
        <v>43</v>
      </c>
      <c r="BF10" s="32">
        <v>44</v>
      </c>
      <c r="BG10" s="32">
        <v>45</v>
      </c>
      <c r="BH10" s="32">
        <v>46</v>
      </c>
      <c r="BI10" s="32">
        <v>47</v>
      </c>
      <c r="BJ10" s="32">
        <v>48</v>
      </c>
      <c r="BK10" s="32">
        <v>49</v>
      </c>
      <c r="BL10" s="32">
        <v>50</v>
      </c>
      <c r="BM10" s="32">
        <v>51</v>
      </c>
      <c r="BN10" s="32">
        <v>52</v>
      </c>
      <c r="BO10" s="32">
        <v>53</v>
      </c>
      <c r="BP10" s="32">
        <v>54</v>
      </c>
      <c r="BQ10" s="32">
        <v>55</v>
      </c>
      <c r="BR10" s="32">
        <v>56</v>
      </c>
      <c r="BS10" s="32">
        <v>57</v>
      </c>
      <c r="BT10" s="32">
        <v>58</v>
      </c>
      <c r="BU10" s="32">
        <v>59</v>
      </c>
      <c r="BV10" s="32">
        <v>60</v>
      </c>
      <c r="BW10" s="32">
        <v>61</v>
      </c>
      <c r="BX10" s="32">
        <v>62</v>
      </c>
      <c r="BY10" s="32">
        <v>63</v>
      </c>
      <c r="BZ10" s="32">
        <v>64</v>
      </c>
      <c r="CA10" s="32">
        <v>65</v>
      </c>
      <c r="CB10" s="32">
        <v>66</v>
      </c>
      <c r="CC10" s="32">
        <v>67</v>
      </c>
      <c r="CD10" s="32">
        <v>68</v>
      </c>
      <c r="CE10" s="32">
        <v>69</v>
      </c>
      <c r="CF10" s="32">
        <v>70</v>
      </c>
      <c r="CG10" s="32">
        <v>71</v>
      </c>
      <c r="CH10" s="32">
        <v>72</v>
      </c>
      <c r="CI10" s="32">
        <v>73</v>
      </c>
      <c r="CJ10" s="32">
        <v>74</v>
      </c>
      <c r="CK10" s="32">
        <v>75</v>
      </c>
      <c r="CL10" s="32">
        <v>76</v>
      </c>
      <c r="CM10" s="32">
        <v>77</v>
      </c>
      <c r="CN10" s="32">
        <v>78</v>
      </c>
      <c r="CO10" s="32">
        <v>79</v>
      </c>
      <c r="CP10" s="32">
        <v>80</v>
      </c>
      <c r="CQ10" s="32">
        <v>81</v>
      </c>
      <c r="CR10" s="32">
        <v>82</v>
      </c>
      <c r="CS10" s="32">
        <v>83</v>
      </c>
      <c r="CT10" s="32">
        <v>84</v>
      </c>
      <c r="CU10" s="32">
        <v>85</v>
      </c>
      <c r="CV10" s="32">
        <v>86</v>
      </c>
      <c r="CW10" s="32">
        <v>87</v>
      </c>
      <c r="CX10" s="32">
        <v>88</v>
      </c>
      <c r="CY10" s="32">
        <v>89</v>
      </c>
      <c r="CZ10" s="32">
        <v>90</v>
      </c>
      <c r="DA10" s="32">
        <v>91</v>
      </c>
      <c r="DB10" s="32">
        <v>92</v>
      </c>
      <c r="DC10" s="32">
        <v>93</v>
      </c>
      <c r="DD10" s="32">
        <v>94</v>
      </c>
      <c r="DE10" s="32">
        <v>95</v>
      </c>
      <c r="DF10" s="32">
        <v>96</v>
      </c>
      <c r="DG10" s="32">
        <v>97</v>
      </c>
      <c r="DH10" s="32">
        <v>98</v>
      </c>
      <c r="DI10" s="32">
        <v>99</v>
      </c>
      <c r="DJ10" s="32">
        <v>100</v>
      </c>
    </row>
    <row r="11" spans="1:114" s="17" customFormat="1" ht="32.25" customHeight="1" x14ac:dyDescent="0.25">
      <c r="A11" s="23" t="s">
        <v>43</v>
      </c>
      <c r="B11" s="24" t="s">
        <v>73</v>
      </c>
      <c r="C11" s="24" t="s">
        <v>71</v>
      </c>
      <c r="D11" s="24" t="s">
        <v>72</v>
      </c>
      <c r="E11" s="24" t="s">
        <v>65</v>
      </c>
      <c r="G11" s="24" t="s">
        <v>74</v>
      </c>
      <c r="H11" s="24" t="s">
        <v>75</v>
      </c>
      <c r="J11" s="37" t="s">
        <v>80</v>
      </c>
      <c r="K11" s="37" t="s">
        <v>81</v>
      </c>
      <c r="N11" s="33" t="s">
        <v>79</v>
      </c>
    </row>
    <row r="12" spans="1:114" ht="15.75" customHeight="1" x14ac:dyDescent="0.25">
      <c r="A12" s="25">
        <f>IF(Defects!$B6="",0,Defects!$B6)</f>
        <v>0</v>
      </c>
      <c r="B12" s="27">
        <f>Defects!D6</f>
        <v>0</v>
      </c>
      <c r="C12" s="22">
        <f>IF(Defects!O6="&lt; 4",2,IF(Defects!O6="4 - 8",6,IF(Defects!O6="8 - 15",11.5,IF(Defects!O6="15 - 35",25,IF(Defects!O6="35 - 65",50,IF(Defects!O6="65 - 125",95,IF(Defects!O6="125 - 235",180,IF(Defects!O6="235 - 415",325,IF(Defects!O6="&gt; 415",600,0)))))))))*IF(Defects!P6="&lt; 4",2,IF(Defects!P6="4 - 8",6,IF(Defects!P6="8 - 15",11.5,IF(Defects!P6="15 - 35",25,IF(Defects!P6="35 - 65",50,IF(Defects!P6="65 - 125",95,IF(Defects!P6="125 - 235",180,IF(Defects!P6="235 - 415",325,IF(Defects!P6="&gt; 415",600,0)))))))))/10000</f>
        <v>0</v>
      </c>
      <c r="D12" s="22">
        <f>IF(Defects!M6="0.0 - 0.5",0.25,IF(Defects!M6="0.5 - 1.0",0.75,IF(Defects!M6="1.0 - 1.5",1.25,IF(Defects!M6="1.5 - 2.0",1.75,IF(Defects!M6="2.0 - 2.5",2.25,IF(Defects!M6="2.5 - 3.0",3.75,IF(Defects!M6="3.0 - 3.5",3.25,IF(Defects!M6="3.5 - 4.0",3.75,IF(Defects!M6="4.0 - 4.5",4.25,IF(Defects!M6="4.5 - 5.0",4.75,IF(Defects!M6="5.0 - 5.5",5.25,IF(Defects!M6="5.5 - 6.0",5.75,IF(Defects!M6="6.0 - 6.5",6.25,IF(Defects!M6="6.5 - 7.0",6.75,IF(Defects!M6="7.0 - 7.5",7.25,IF(Defects!M6="7.5 - 8.0",7.75,IF(Defects!M6="8.0 - 8.5",8.25,IF(Defects!M6="8.5 - 9.0",8.75,IF(Defects!M6="9.0 - 9.5",9.25,IF(Defects!M6="9.5 - 10.0",9.75,0))))))))))))))))))))</f>
        <v>0</v>
      </c>
      <c r="E12" s="27">
        <f>IF(Defects!L6="yes",1,IF(Defects!L6="no",0.5,0))</f>
        <v>0</v>
      </c>
      <c r="G12" s="28">
        <f>IF(B12&lt;&gt;0,SQRT($C$7^2+(B12-$C$5)^2),0)</f>
        <v>0</v>
      </c>
      <c r="H12" s="29">
        <f>IF(D12&lt;&gt;0,SQRT($C$7^2+(D12-$C$5)^2),0)</f>
        <v>0</v>
      </c>
      <c r="J12" s="34">
        <f t="array" ref="J12">MIN(ABS($O12:$DJ12))</f>
        <v>0</v>
      </c>
      <c r="K12" s="34">
        <f t="array" ref="K12">MATCH($J12,ABS($O12:$DJ12),0)</f>
        <v>1</v>
      </c>
      <c r="L12" s="35" t="s">
        <v>66</v>
      </c>
      <c r="O12" s="36">
        <f>IF($A12&lt;&gt;0,10*LOG10($C12*$E12)+13.2-20*LOG10(SQRT(O$10^2+($D12-$C$6)^2))-SQRT(O$10^2+($D12-$C$6)^2)/200-10*LOG10($H12)+10*LOG10(SQRT(($C$6-$C$5)^2+($C$7+O$10)^2))+7*LOG10(5+($G12+SQRT(O$10^2+($B12-$C$6)^2)-SQRT(($C$6-$C$5)^2+($C$7+O$10)^2))*(70+0.25*SQRT(($C$6-$C$5)^2+($C$7+O$10)^2))/(1+0.2*($G12+SQRT(O$10^2+($B12-$C$6)^2)-SQRT(($C$6-$C$5)^2+($C$7+O$10)^2)))),0)</f>
        <v>0</v>
      </c>
      <c r="P12" s="36">
        <f t="shared" ref="P12:CA15" si="0">IF($A12&lt;&gt;0,10*LOG10($C12*$E12)+13.2-20*LOG10(SQRT(P$10^2+($D12-$C$6)^2))-SQRT(P$10^2+($D12-$C$6)^2)/200-10*LOG10($H12)+10*LOG10(SQRT(($C$6-$C$5)^2+($C$7+P$10)^2))+7*LOG10(5+($G12+SQRT(P$10^2+($B12-$C$6)^2)-SQRT(($C$6-$C$5)^2+($C$7+P$10)^2))*(70+0.25*SQRT(($C$6-$C$5)^2+($C$7+P$10)^2))/(1+0.2*($G12+SQRT(P$10^2+($B12-$C$6)^2)-SQRT(($C$6-$C$5)^2+($C$7+P$10)^2)))),0)</f>
        <v>0</v>
      </c>
      <c r="Q12" s="36">
        <f t="shared" si="0"/>
        <v>0</v>
      </c>
      <c r="R12" s="36">
        <f t="shared" si="0"/>
        <v>0</v>
      </c>
      <c r="S12" s="36">
        <f t="shared" si="0"/>
        <v>0</v>
      </c>
      <c r="T12" s="36">
        <f t="shared" si="0"/>
        <v>0</v>
      </c>
      <c r="U12" s="36">
        <f t="shared" si="0"/>
        <v>0</v>
      </c>
      <c r="V12" s="36">
        <f t="shared" si="0"/>
        <v>0</v>
      </c>
      <c r="W12" s="36">
        <f t="shared" si="0"/>
        <v>0</v>
      </c>
      <c r="X12" s="36">
        <f t="shared" si="0"/>
        <v>0</v>
      </c>
      <c r="Y12" s="36">
        <f t="shared" si="0"/>
        <v>0</v>
      </c>
      <c r="Z12" s="36">
        <f t="shared" si="0"/>
        <v>0</v>
      </c>
      <c r="AA12" s="36">
        <f t="shared" si="0"/>
        <v>0</v>
      </c>
      <c r="AB12" s="36">
        <f t="shared" si="0"/>
        <v>0</v>
      </c>
      <c r="AC12" s="36">
        <f t="shared" si="0"/>
        <v>0</v>
      </c>
      <c r="AD12" s="36">
        <f t="shared" si="0"/>
        <v>0</v>
      </c>
      <c r="AE12" s="36">
        <f t="shared" si="0"/>
        <v>0</v>
      </c>
      <c r="AF12" s="36">
        <f t="shared" si="0"/>
        <v>0</v>
      </c>
      <c r="AG12" s="36">
        <f t="shared" si="0"/>
        <v>0</v>
      </c>
      <c r="AH12" s="36">
        <f t="shared" si="0"/>
        <v>0</v>
      </c>
      <c r="AI12" s="36">
        <f t="shared" si="0"/>
        <v>0</v>
      </c>
      <c r="AJ12" s="36">
        <f t="shared" si="0"/>
        <v>0</v>
      </c>
      <c r="AK12" s="36">
        <f t="shared" si="0"/>
        <v>0</v>
      </c>
      <c r="AL12" s="36">
        <f t="shared" si="0"/>
        <v>0</v>
      </c>
      <c r="AM12" s="36">
        <f t="shared" si="0"/>
        <v>0</v>
      </c>
      <c r="AN12" s="36">
        <f t="shared" si="0"/>
        <v>0</v>
      </c>
      <c r="AO12" s="36">
        <f t="shared" si="0"/>
        <v>0</v>
      </c>
      <c r="AP12" s="36">
        <f t="shared" si="0"/>
        <v>0</v>
      </c>
      <c r="AQ12" s="36">
        <f t="shared" si="0"/>
        <v>0</v>
      </c>
      <c r="AR12" s="36">
        <f t="shared" si="0"/>
        <v>0</v>
      </c>
      <c r="AS12" s="36">
        <f t="shared" si="0"/>
        <v>0</v>
      </c>
      <c r="AT12" s="36">
        <f t="shared" si="0"/>
        <v>0</v>
      </c>
      <c r="AU12" s="36">
        <f t="shared" si="0"/>
        <v>0</v>
      </c>
      <c r="AV12" s="36">
        <f t="shared" si="0"/>
        <v>0</v>
      </c>
      <c r="AW12" s="36">
        <f t="shared" si="0"/>
        <v>0</v>
      </c>
      <c r="AX12" s="36">
        <f t="shared" si="0"/>
        <v>0</v>
      </c>
      <c r="AY12" s="36">
        <f t="shared" si="0"/>
        <v>0</v>
      </c>
      <c r="AZ12" s="36">
        <f t="shared" si="0"/>
        <v>0</v>
      </c>
      <c r="BA12" s="36">
        <f t="shared" si="0"/>
        <v>0</v>
      </c>
      <c r="BB12" s="36">
        <f t="shared" si="0"/>
        <v>0</v>
      </c>
      <c r="BC12" s="36">
        <f t="shared" si="0"/>
        <v>0</v>
      </c>
      <c r="BD12" s="36">
        <f t="shared" si="0"/>
        <v>0</v>
      </c>
      <c r="BE12" s="36">
        <f t="shared" si="0"/>
        <v>0</v>
      </c>
      <c r="BF12" s="36">
        <f t="shared" si="0"/>
        <v>0</v>
      </c>
      <c r="BG12" s="36">
        <f t="shared" si="0"/>
        <v>0</v>
      </c>
      <c r="BH12" s="36">
        <f t="shared" si="0"/>
        <v>0</v>
      </c>
      <c r="BI12" s="36">
        <f t="shared" si="0"/>
        <v>0</v>
      </c>
      <c r="BJ12" s="36">
        <f t="shared" si="0"/>
        <v>0</v>
      </c>
      <c r="BK12" s="36">
        <f t="shared" si="0"/>
        <v>0</v>
      </c>
      <c r="BL12" s="36">
        <f t="shared" si="0"/>
        <v>0</v>
      </c>
      <c r="BM12" s="36">
        <f t="shared" si="0"/>
        <v>0</v>
      </c>
      <c r="BN12" s="36">
        <f t="shared" si="0"/>
        <v>0</v>
      </c>
      <c r="BO12" s="36">
        <f t="shared" si="0"/>
        <v>0</v>
      </c>
      <c r="BP12" s="36">
        <f t="shared" si="0"/>
        <v>0</v>
      </c>
      <c r="BQ12" s="36">
        <f t="shared" si="0"/>
        <v>0</v>
      </c>
      <c r="BR12" s="36">
        <f t="shared" si="0"/>
        <v>0</v>
      </c>
      <c r="BS12" s="36">
        <f t="shared" si="0"/>
        <v>0</v>
      </c>
      <c r="BT12" s="36">
        <f t="shared" si="0"/>
        <v>0</v>
      </c>
      <c r="BU12" s="36">
        <f t="shared" si="0"/>
        <v>0</v>
      </c>
      <c r="BV12" s="36">
        <f t="shared" si="0"/>
        <v>0</v>
      </c>
      <c r="BW12" s="36">
        <f t="shared" si="0"/>
        <v>0</v>
      </c>
      <c r="BX12" s="36">
        <f t="shared" si="0"/>
        <v>0</v>
      </c>
      <c r="BY12" s="36">
        <f t="shared" si="0"/>
        <v>0</v>
      </c>
      <c r="BZ12" s="36">
        <f t="shared" si="0"/>
        <v>0</v>
      </c>
      <c r="CA12" s="36">
        <f t="shared" si="0"/>
        <v>0</v>
      </c>
      <c r="CB12" s="36">
        <f t="shared" ref="CB12:DJ19" si="1">IF($A12&lt;&gt;0,10*LOG10($C12*$E12)+13.2-20*LOG10(SQRT(CB$10^2+($D12-$C$6)^2))-SQRT(CB$10^2+($D12-$C$6)^2)/200-10*LOG10($H12)+10*LOG10(SQRT(($C$6-$C$5)^2+($C$7+CB$10)^2))+7*LOG10(5+($G12+SQRT(CB$10^2+($B12-$C$6)^2)-SQRT(($C$6-$C$5)^2+($C$7+CB$10)^2))*(70+0.25*SQRT(($C$6-$C$5)^2+($C$7+CB$10)^2))/(1+0.2*($G12+SQRT(CB$10^2+($B12-$C$6)^2)-SQRT(($C$6-$C$5)^2+($C$7+CB$10)^2)))),0)</f>
        <v>0</v>
      </c>
      <c r="CC12" s="36">
        <f t="shared" si="1"/>
        <v>0</v>
      </c>
      <c r="CD12" s="36">
        <f t="shared" si="1"/>
        <v>0</v>
      </c>
      <c r="CE12" s="36">
        <f t="shared" si="1"/>
        <v>0</v>
      </c>
      <c r="CF12" s="36">
        <f t="shared" si="1"/>
        <v>0</v>
      </c>
      <c r="CG12" s="36">
        <f t="shared" si="1"/>
        <v>0</v>
      </c>
      <c r="CH12" s="36">
        <f t="shared" si="1"/>
        <v>0</v>
      </c>
      <c r="CI12" s="36">
        <f t="shared" si="1"/>
        <v>0</v>
      </c>
      <c r="CJ12" s="36">
        <f t="shared" si="1"/>
        <v>0</v>
      </c>
      <c r="CK12" s="36">
        <f t="shared" si="1"/>
        <v>0</v>
      </c>
      <c r="CL12" s="36">
        <f t="shared" si="1"/>
        <v>0</v>
      </c>
      <c r="CM12" s="36">
        <f t="shared" si="1"/>
        <v>0</v>
      </c>
      <c r="CN12" s="36">
        <f t="shared" si="1"/>
        <v>0</v>
      </c>
      <c r="CO12" s="36">
        <f t="shared" si="1"/>
        <v>0</v>
      </c>
      <c r="CP12" s="36">
        <f t="shared" si="1"/>
        <v>0</v>
      </c>
      <c r="CQ12" s="36">
        <f t="shared" si="1"/>
        <v>0</v>
      </c>
      <c r="CR12" s="36">
        <f t="shared" si="1"/>
        <v>0</v>
      </c>
      <c r="CS12" s="36">
        <f t="shared" si="1"/>
        <v>0</v>
      </c>
      <c r="CT12" s="36">
        <f t="shared" si="1"/>
        <v>0</v>
      </c>
      <c r="CU12" s="36">
        <f t="shared" si="1"/>
        <v>0</v>
      </c>
      <c r="CV12" s="36">
        <f t="shared" si="1"/>
        <v>0</v>
      </c>
      <c r="CW12" s="36">
        <f t="shared" si="1"/>
        <v>0</v>
      </c>
      <c r="CX12" s="36">
        <f t="shared" si="1"/>
        <v>0</v>
      </c>
      <c r="CY12" s="36">
        <f t="shared" si="1"/>
        <v>0</v>
      </c>
      <c r="CZ12" s="36">
        <f t="shared" si="1"/>
        <v>0</v>
      </c>
      <c r="DA12" s="36">
        <f t="shared" si="1"/>
        <v>0</v>
      </c>
      <c r="DB12" s="36">
        <f t="shared" si="1"/>
        <v>0</v>
      </c>
      <c r="DC12" s="36">
        <f t="shared" si="1"/>
        <v>0</v>
      </c>
      <c r="DD12" s="36">
        <f t="shared" si="1"/>
        <v>0</v>
      </c>
      <c r="DE12" s="36">
        <f t="shared" si="1"/>
        <v>0</v>
      </c>
      <c r="DF12" s="36">
        <f t="shared" si="1"/>
        <v>0</v>
      </c>
      <c r="DG12" s="36">
        <f t="shared" si="1"/>
        <v>0</v>
      </c>
      <c r="DH12" s="36">
        <f t="shared" si="1"/>
        <v>0</v>
      </c>
      <c r="DI12" s="36">
        <f t="shared" si="1"/>
        <v>0</v>
      </c>
      <c r="DJ12" s="36">
        <f t="shared" si="1"/>
        <v>0</v>
      </c>
    </row>
    <row r="13" spans="1:114" x14ac:dyDescent="0.25">
      <c r="A13" s="25">
        <f>IF(Defects!$B7="",0,Defects!$B7)</f>
        <v>0</v>
      </c>
      <c r="B13" s="27">
        <f>Defects!D7</f>
        <v>0</v>
      </c>
      <c r="C13" s="22">
        <f>IF(Defects!O7="&lt; 4",2,IF(Defects!O7="4 - 8",6,IF(Defects!O7="8 - 15",11.5,IF(Defects!O7="15 - 35",25,IF(Defects!O7="35 - 65",50,IF(Defects!O7="65 - 125",95,IF(Defects!O7="125 - 235",180,IF(Defects!O7="235 - 415",325,IF(Defects!O7="&gt; 415",600,0)))))))))*IF(Defects!P7="&lt; 4",2,IF(Defects!P7="4 - 8",6,IF(Defects!P7="8 - 15",11.5,IF(Defects!P7="15 - 35",25,IF(Defects!P7="35 - 65",50,IF(Defects!P7="65 - 125",95,IF(Defects!P7="125 - 235",180,IF(Defects!P7="235 - 415",325,IF(Defects!P7="&gt; 415",600,0)))))))))/10000</f>
        <v>0</v>
      </c>
      <c r="D13" s="22">
        <f>IF(Defects!M7="0.0 - 0.5",0.25,IF(Defects!M7="0.5 - 1.0",0.75,IF(Defects!M7="1.0 - 1.5",1.25,IF(Defects!M7="1.5 - 2.0",1.75,IF(Defects!M7="2.0 - 2.5",2.25,IF(Defects!M7="2.5 - 3.0",3.75,IF(Defects!M7="3.0 - 3.5",3.25,IF(Defects!M7="3.5 - 4.0",3.75,IF(Defects!M7="4.0 - 4.5",4.25,IF(Defects!M7="4.5 - 5.0",4.75,IF(Defects!M7="5.0 - 5.5",5.25,IF(Defects!M7="5.5 - 6.0",5.75,IF(Defects!M7="6.0 - 6.5",6.25,IF(Defects!M7="6.5 - 7.0",6.75,IF(Defects!M7="7.0 - 7.5",7.25,IF(Defects!M7="7.5 - 8.0",7.75,IF(Defects!M7="8.0 - 8.5",8.25,IF(Defects!M7="8.5 - 9.0",8.75,IF(Defects!M7="9.0 - 9.5",9.25,IF(Defects!M7="9.5 - 10.0",9.75,0))))))))))))))))))))</f>
        <v>0</v>
      </c>
      <c r="E13" s="27">
        <f>IF(Defects!L7="yes",1,IF(Defects!L7="no",0.5,0))</f>
        <v>0</v>
      </c>
      <c r="G13" s="28">
        <f t="shared" ref="G13:G37" si="2">IF(B13&lt;&gt;0,SQRT($C$7^2+(B13-$C$5)^2),0)</f>
        <v>0</v>
      </c>
      <c r="H13" s="29">
        <f t="shared" ref="H13:H37" si="3">IF(D13&lt;&gt;0,SQRT($C$7^2+(D13-$C$5)^2),0)</f>
        <v>0</v>
      </c>
      <c r="J13" s="34">
        <f t="array" ref="J13">MIN(ABS($O13:$DJ13))</f>
        <v>0</v>
      </c>
      <c r="K13" s="34">
        <f t="array" ref="K13">MATCH($J13,ABS($O13:$DJ13),0)</f>
        <v>1</v>
      </c>
      <c r="L13" s="35" t="s">
        <v>66</v>
      </c>
      <c r="O13" s="36">
        <f t="shared" ref="O13:AD35" si="4">IF($A13&lt;&gt;0,10*LOG10($C13*$E13)+13.2-20*LOG10(SQRT(O$10^2+($D13-$C$6)^2))-SQRT(O$10^2+($D13-$C$6)^2)/200-10*LOG10($H13)+10*LOG10(SQRT(($C$6-$C$5)^2+($C$7+O$10)^2))+7*LOG10(5+($G13+SQRT(O$10^2+($B13-$C$6)^2)-SQRT(($C$6-$C$5)^2+($C$7+O$10)^2))*(70+0.25*SQRT(($C$6-$C$5)^2+($C$7+O$10)^2))/(1+0.2*($G13+SQRT(O$10^2+($B13-$C$6)^2)-SQRT(($C$6-$C$5)^2+($C$7+O$10)^2)))),0)</f>
        <v>0</v>
      </c>
      <c r="P13" s="36">
        <f t="shared" si="0"/>
        <v>0</v>
      </c>
      <c r="Q13" s="36">
        <f t="shared" si="0"/>
        <v>0</v>
      </c>
      <c r="R13" s="36">
        <f t="shared" si="0"/>
        <v>0</v>
      </c>
      <c r="S13" s="36">
        <f t="shared" si="0"/>
        <v>0</v>
      </c>
      <c r="T13" s="36">
        <f t="shared" si="0"/>
        <v>0</v>
      </c>
      <c r="U13" s="36">
        <f t="shared" si="0"/>
        <v>0</v>
      </c>
      <c r="V13" s="36">
        <f t="shared" si="0"/>
        <v>0</v>
      </c>
      <c r="W13" s="36">
        <f t="shared" si="0"/>
        <v>0</v>
      </c>
      <c r="X13" s="36">
        <f t="shared" si="0"/>
        <v>0</v>
      </c>
      <c r="Y13" s="36">
        <f t="shared" si="0"/>
        <v>0</v>
      </c>
      <c r="Z13" s="36">
        <f t="shared" si="0"/>
        <v>0</v>
      </c>
      <c r="AA13" s="36">
        <f t="shared" si="0"/>
        <v>0</v>
      </c>
      <c r="AB13" s="36">
        <f t="shared" si="0"/>
        <v>0</v>
      </c>
      <c r="AC13" s="36">
        <f t="shared" si="0"/>
        <v>0</v>
      </c>
      <c r="AD13" s="36">
        <f t="shared" si="0"/>
        <v>0</v>
      </c>
      <c r="AE13" s="36">
        <f t="shared" si="0"/>
        <v>0</v>
      </c>
      <c r="AF13" s="36">
        <f t="shared" si="0"/>
        <v>0</v>
      </c>
      <c r="AG13" s="36">
        <f t="shared" si="0"/>
        <v>0</v>
      </c>
      <c r="AH13" s="36">
        <f t="shared" si="0"/>
        <v>0</v>
      </c>
      <c r="AI13" s="36">
        <f t="shared" si="0"/>
        <v>0</v>
      </c>
      <c r="AJ13" s="36">
        <f t="shared" si="0"/>
        <v>0</v>
      </c>
      <c r="AK13" s="36">
        <f t="shared" si="0"/>
        <v>0</v>
      </c>
      <c r="AL13" s="36">
        <f t="shared" si="0"/>
        <v>0</v>
      </c>
      <c r="AM13" s="36">
        <f t="shared" si="0"/>
        <v>0</v>
      </c>
      <c r="AN13" s="36">
        <f t="shared" si="0"/>
        <v>0</v>
      </c>
      <c r="AO13" s="36">
        <f t="shared" si="0"/>
        <v>0</v>
      </c>
      <c r="AP13" s="36">
        <f t="shared" si="0"/>
        <v>0</v>
      </c>
      <c r="AQ13" s="36">
        <f t="shared" si="0"/>
        <v>0</v>
      </c>
      <c r="AR13" s="36">
        <f t="shared" si="0"/>
        <v>0</v>
      </c>
      <c r="AS13" s="36">
        <f t="shared" si="0"/>
        <v>0</v>
      </c>
      <c r="AT13" s="36">
        <f t="shared" si="0"/>
        <v>0</v>
      </c>
      <c r="AU13" s="36">
        <f t="shared" si="0"/>
        <v>0</v>
      </c>
      <c r="AV13" s="36">
        <f t="shared" si="0"/>
        <v>0</v>
      </c>
      <c r="AW13" s="36">
        <f t="shared" si="0"/>
        <v>0</v>
      </c>
      <c r="AX13" s="36">
        <f t="shared" si="0"/>
        <v>0</v>
      </c>
      <c r="AY13" s="36">
        <f t="shared" si="0"/>
        <v>0</v>
      </c>
      <c r="AZ13" s="36">
        <f t="shared" si="0"/>
        <v>0</v>
      </c>
      <c r="BA13" s="36">
        <f t="shared" si="0"/>
        <v>0</v>
      </c>
      <c r="BB13" s="36">
        <f t="shared" si="0"/>
        <v>0</v>
      </c>
      <c r="BC13" s="36">
        <f t="shared" si="0"/>
        <v>0</v>
      </c>
      <c r="BD13" s="36">
        <f t="shared" si="0"/>
        <v>0</v>
      </c>
      <c r="BE13" s="36">
        <f t="shared" si="0"/>
        <v>0</v>
      </c>
      <c r="BF13" s="36">
        <f t="shared" si="0"/>
        <v>0</v>
      </c>
      <c r="BG13" s="36">
        <f t="shared" si="0"/>
        <v>0</v>
      </c>
      <c r="BH13" s="36">
        <f t="shared" si="0"/>
        <v>0</v>
      </c>
      <c r="BI13" s="36">
        <f t="shared" si="0"/>
        <v>0</v>
      </c>
      <c r="BJ13" s="36">
        <f t="shared" si="0"/>
        <v>0</v>
      </c>
      <c r="BK13" s="36">
        <f t="shared" si="0"/>
        <v>0</v>
      </c>
      <c r="BL13" s="36">
        <f t="shared" si="0"/>
        <v>0</v>
      </c>
      <c r="BM13" s="36">
        <f t="shared" si="0"/>
        <v>0</v>
      </c>
      <c r="BN13" s="36">
        <f t="shared" si="0"/>
        <v>0</v>
      </c>
      <c r="BO13" s="36">
        <f t="shared" si="0"/>
        <v>0</v>
      </c>
      <c r="BP13" s="36">
        <f t="shared" si="0"/>
        <v>0</v>
      </c>
      <c r="BQ13" s="36">
        <f t="shared" si="0"/>
        <v>0</v>
      </c>
      <c r="BR13" s="36">
        <f t="shared" si="0"/>
        <v>0</v>
      </c>
      <c r="BS13" s="36">
        <f t="shared" si="0"/>
        <v>0</v>
      </c>
      <c r="BT13" s="36">
        <f t="shared" si="0"/>
        <v>0</v>
      </c>
      <c r="BU13" s="36">
        <f t="shared" si="0"/>
        <v>0</v>
      </c>
      <c r="BV13" s="36">
        <f t="shared" si="0"/>
        <v>0</v>
      </c>
      <c r="BW13" s="36">
        <f t="shared" si="0"/>
        <v>0</v>
      </c>
      <c r="BX13" s="36">
        <f t="shared" si="0"/>
        <v>0</v>
      </c>
      <c r="BY13" s="36">
        <f t="shared" si="0"/>
        <v>0</v>
      </c>
      <c r="BZ13" s="36">
        <f t="shared" si="0"/>
        <v>0</v>
      </c>
      <c r="CA13" s="36">
        <f t="shared" si="0"/>
        <v>0</v>
      </c>
      <c r="CB13" s="36">
        <f t="shared" si="1"/>
        <v>0</v>
      </c>
      <c r="CC13" s="36">
        <f t="shared" si="1"/>
        <v>0</v>
      </c>
      <c r="CD13" s="36">
        <f t="shared" si="1"/>
        <v>0</v>
      </c>
      <c r="CE13" s="36">
        <f t="shared" si="1"/>
        <v>0</v>
      </c>
      <c r="CF13" s="36">
        <f t="shared" si="1"/>
        <v>0</v>
      </c>
      <c r="CG13" s="36">
        <f t="shared" si="1"/>
        <v>0</v>
      </c>
      <c r="CH13" s="36">
        <f t="shared" si="1"/>
        <v>0</v>
      </c>
      <c r="CI13" s="36">
        <f t="shared" si="1"/>
        <v>0</v>
      </c>
      <c r="CJ13" s="36">
        <f t="shared" si="1"/>
        <v>0</v>
      </c>
      <c r="CK13" s="36">
        <f t="shared" si="1"/>
        <v>0</v>
      </c>
      <c r="CL13" s="36">
        <f t="shared" si="1"/>
        <v>0</v>
      </c>
      <c r="CM13" s="36">
        <f t="shared" si="1"/>
        <v>0</v>
      </c>
      <c r="CN13" s="36">
        <f t="shared" si="1"/>
        <v>0</v>
      </c>
      <c r="CO13" s="36">
        <f t="shared" si="1"/>
        <v>0</v>
      </c>
      <c r="CP13" s="36">
        <f t="shared" si="1"/>
        <v>0</v>
      </c>
      <c r="CQ13" s="36">
        <f t="shared" si="1"/>
        <v>0</v>
      </c>
      <c r="CR13" s="36">
        <f t="shared" si="1"/>
        <v>0</v>
      </c>
      <c r="CS13" s="36">
        <f t="shared" si="1"/>
        <v>0</v>
      </c>
      <c r="CT13" s="36">
        <f t="shared" si="1"/>
        <v>0</v>
      </c>
      <c r="CU13" s="36">
        <f t="shared" si="1"/>
        <v>0</v>
      </c>
      <c r="CV13" s="36">
        <f t="shared" si="1"/>
        <v>0</v>
      </c>
      <c r="CW13" s="36">
        <f t="shared" si="1"/>
        <v>0</v>
      </c>
      <c r="CX13" s="36">
        <f t="shared" si="1"/>
        <v>0</v>
      </c>
      <c r="CY13" s="36">
        <f t="shared" si="1"/>
        <v>0</v>
      </c>
      <c r="CZ13" s="36">
        <f t="shared" si="1"/>
        <v>0</v>
      </c>
      <c r="DA13" s="36">
        <f t="shared" si="1"/>
        <v>0</v>
      </c>
      <c r="DB13" s="36">
        <f t="shared" si="1"/>
        <v>0</v>
      </c>
      <c r="DC13" s="36">
        <f t="shared" si="1"/>
        <v>0</v>
      </c>
      <c r="DD13" s="36">
        <f t="shared" si="1"/>
        <v>0</v>
      </c>
      <c r="DE13" s="36">
        <f t="shared" si="1"/>
        <v>0</v>
      </c>
      <c r="DF13" s="36">
        <f t="shared" si="1"/>
        <v>0</v>
      </c>
      <c r="DG13" s="36">
        <f t="shared" si="1"/>
        <v>0</v>
      </c>
      <c r="DH13" s="36">
        <f t="shared" si="1"/>
        <v>0</v>
      </c>
      <c r="DI13" s="36">
        <f t="shared" si="1"/>
        <v>0</v>
      </c>
      <c r="DJ13" s="36">
        <f t="shared" si="1"/>
        <v>0</v>
      </c>
    </row>
    <row r="14" spans="1:114" x14ac:dyDescent="0.25">
      <c r="A14" s="25">
        <f>IF(Defects!$B8="",0,Defects!$B8)</f>
        <v>0</v>
      </c>
      <c r="B14" s="27">
        <f>Defects!D8</f>
        <v>0</v>
      </c>
      <c r="C14" s="22">
        <f>IF(Defects!O8="&lt; 4",2,IF(Defects!O8="4 - 8",6,IF(Defects!O8="8 - 15",11.5,IF(Defects!O8="15 - 35",25,IF(Defects!O8="35 - 65",50,IF(Defects!O8="65 - 125",95,IF(Defects!O8="125 - 235",180,IF(Defects!O8="235 - 415",325,IF(Defects!O8="&gt; 415",600,0)))))))))*IF(Defects!P8="&lt; 4",2,IF(Defects!P8="4 - 8",6,IF(Defects!P8="8 - 15",11.5,IF(Defects!P8="15 - 35",25,IF(Defects!P8="35 - 65",50,IF(Defects!P8="65 - 125",95,IF(Defects!P8="125 - 235",180,IF(Defects!P8="235 - 415",325,IF(Defects!P8="&gt; 415",600,0)))))))))/10000</f>
        <v>0</v>
      </c>
      <c r="D14" s="22">
        <f>IF(Defects!M8="0.0 - 0.5",0.25,IF(Defects!M8="0.5 - 1.0",0.75,IF(Defects!M8="1.0 - 1.5",1.25,IF(Defects!M8="1.5 - 2.0",1.75,IF(Defects!M8="2.0 - 2.5",2.25,IF(Defects!M8="2.5 - 3.0",3.75,IF(Defects!M8="3.0 - 3.5",3.25,IF(Defects!M8="3.5 - 4.0",3.75,IF(Defects!M8="4.0 - 4.5",4.25,IF(Defects!M8="4.5 - 5.0",4.75,IF(Defects!M8="5.0 - 5.5",5.25,IF(Defects!M8="5.5 - 6.0",5.75,IF(Defects!M8="6.0 - 6.5",6.25,IF(Defects!M8="6.5 - 7.0",6.75,IF(Defects!M8="7.0 - 7.5",7.25,IF(Defects!M8="7.5 - 8.0",7.75,IF(Defects!M8="8.0 - 8.5",8.25,IF(Defects!M8="8.5 - 9.0",8.75,IF(Defects!M8="9.0 - 9.5",9.25,IF(Defects!M8="9.5 - 10.0",9.75,0))))))))))))))))))))</f>
        <v>0</v>
      </c>
      <c r="E14" s="27">
        <f>IF(Defects!L8="yes",1,IF(Defects!L8="no",0.5,0))</f>
        <v>0</v>
      </c>
      <c r="G14" s="28">
        <f t="shared" si="2"/>
        <v>0</v>
      </c>
      <c r="H14" s="29">
        <f t="shared" si="3"/>
        <v>0</v>
      </c>
      <c r="J14" s="34">
        <f t="array" ref="J14">MIN(ABS($O14:$DJ14))</f>
        <v>0</v>
      </c>
      <c r="K14" s="34">
        <f t="array" ref="K14">MATCH($J14,ABS($O14:$DJ14),0)</f>
        <v>1</v>
      </c>
      <c r="L14" s="35" t="s">
        <v>66</v>
      </c>
      <c r="O14" s="36">
        <f t="shared" si="4"/>
        <v>0</v>
      </c>
      <c r="P14" s="36">
        <f t="shared" si="0"/>
        <v>0</v>
      </c>
      <c r="Q14" s="36">
        <f t="shared" si="0"/>
        <v>0</v>
      </c>
      <c r="R14" s="36">
        <f t="shared" si="0"/>
        <v>0</v>
      </c>
      <c r="S14" s="36">
        <f t="shared" si="0"/>
        <v>0</v>
      </c>
      <c r="T14" s="36">
        <f t="shared" si="0"/>
        <v>0</v>
      </c>
      <c r="U14" s="36">
        <f t="shared" si="0"/>
        <v>0</v>
      </c>
      <c r="V14" s="36">
        <f t="shared" si="0"/>
        <v>0</v>
      </c>
      <c r="W14" s="36">
        <f t="shared" si="0"/>
        <v>0</v>
      </c>
      <c r="X14" s="36">
        <f t="shared" si="0"/>
        <v>0</v>
      </c>
      <c r="Y14" s="36">
        <f t="shared" si="0"/>
        <v>0</v>
      </c>
      <c r="Z14" s="36">
        <f t="shared" si="0"/>
        <v>0</v>
      </c>
      <c r="AA14" s="36">
        <f t="shared" si="0"/>
        <v>0</v>
      </c>
      <c r="AB14" s="36">
        <f t="shared" si="0"/>
        <v>0</v>
      </c>
      <c r="AC14" s="36">
        <f t="shared" si="0"/>
        <v>0</v>
      </c>
      <c r="AD14" s="36">
        <f t="shared" si="0"/>
        <v>0</v>
      </c>
      <c r="AE14" s="36">
        <f t="shared" si="0"/>
        <v>0</v>
      </c>
      <c r="AF14" s="36">
        <f t="shared" si="0"/>
        <v>0</v>
      </c>
      <c r="AG14" s="36">
        <f t="shared" si="0"/>
        <v>0</v>
      </c>
      <c r="AH14" s="36">
        <f t="shared" si="0"/>
        <v>0</v>
      </c>
      <c r="AI14" s="36">
        <f t="shared" si="0"/>
        <v>0</v>
      </c>
      <c r="AJ14" s="36">
        <f t="shared" si="0"/>
        <v>0</v>
      </c>
      <c r="AK14" s="36">
        <f t="shared" si="0"/>
        <v>0</v>
      </c>
      <c r="AL14" s="36">
        <f t="shared" si="0"/>
        <v>0</v>
      </c>
      <c r="AM14" s="36">
        <f t="shared" si="0"/>
        <v>0</v>
      </c>
      <c r="AN14" s="36">
        <f t="shared" si="0"/>
        <v>0</v>
      </c>
      <c r="AO14" s="36">
        <f t="shared" si="0"/>
        <v>0</v>
      </c>
      <c r="AP14" s="36">
        <f t="shared" si="0"/>
        <v>0</v>
      </c>
      <c r="AQ14" s="36">
        <f t="shared" si="0"/>
        <v>0</v>
      </c>
      <c r="AR14" s="36">
        <f t="shared" si="0"/>
        <v>0</v>
      </c>
      <c r="AS14" s="36">
        <f t="shared" si="0"/>
        <v>0</v>
      </c>
      <c r="AT14" s="36">
        <f t="shared" si="0"/>
        <v>0</v>
      </c>
      <c r="AU14" s="36">
        <f t="shared" si="0"/>
        <v>0</v>
      </c>
      <c r="AV14" s="36">
        <f t="shared" si="0"/>
        <v>0</v>
      </c>
      <c r="AW14" s="36">
        <f t="shared" si="0"/>
        <v>0</v>
      </c>
      <c r="AX14" s="36">
        <f t="shared" si="0"/>
        <v>0</v>
      </c>
      <c r="AY14" s="36">
        <f t="shared" si="0"/>
        <v>0</v>
      </c>
      <c r="AZ14" s="36">
        <f t="shared" si="0"/>
        <v>0</v>
      </c>
      <c r="BA14" s="36">
        <f t="shared" si="0"/>
        <v>0</v>
      </c>
      <c r="BB14" s="36">
        <f t="shared" si="0"/>
        <v>0</v>
      </c>
      <c r="BC14" s="36">
        <f t="shared" si="0"/>
        <v>0</v>
      </c>
      <c r="BD14" s="36">
        <f t="shared" si="0"/>
        <v>0</v>
      </c>
      <c r="BE14" s="36">
        <f t="shared" si="0"/>
        <v>0</v>
      </c>
      <c r="BF14" s="36">
        <f t="shared" si="0"/>
        <v>0</v>
      </c>
      <c r="BG14" s="36">
        <f t="shared" si="0"/>
        <v>0</v>
      </c>
      <c r="BH14" s="36">
        <f t="shared" si="0"/>
        <v>0</v>
      </c>
      <c r="BI14" s="36">
        <f t="shared" si="0"/>
        <v>0</v>
      </c>
      <c r="BJ14" s="36">
        <f t="shared" si="0"/>
        <v>0</v>
      </c>
      <c r="BK14" s="36">
        <f t="shared" si="0"/>
        <v>0</v>
      </c>
      <c r="BL14" s="36">
        <f t="shared" si="0"/>
        <v>0</v>
      </c>
      <c r="BM14" s="36">
        <f t="shared" si="0"/>
        <v>0</v>
      </c>
      <c r="BN14" s="36">
        <f t="shared" si="0"/>
        <v>0</v>
      </c>
      <c r="BO14" s="36">
        <f t="shared" si="0"/>
        <v>0</v>
      </c>
      <c r="BP14" s="36">
        <f t="shared" si="0"/>
        <v>0</v>
      </c>
      <c r="BQ14" s="36">
        <f t="shared" si="0"/>
        <v>0</v>
      </c>
      <c r="BR14" s="36">
        <f t="shared" si="0"/>
        <v>0</v>
      </c>
      <c r="BS14" s="36">
        <f t="shared" si="0"/>
        <v>0</v>
      </c>
      <c r="BT14" s="36">
        <f t="shared" si="0"/>
        <v>0</v>
      </c>
      <c r="BU14" s="36">
        <f t="shared" si="0"/>
        <v>0</v>
      </c>
      <c r="BV14" s="36">
        <f t="shared" si="0"/>
        <v>0</v>
      </c>
      <c r="BW14" s="36">
        <f t="shared" si="0"/>
        <v>0</v>
      </c>
      <c r="BX14" s="36">
        <f t="shared" si="0"/>
        <v>0</v>
      </c>
      <c r="BY14" s="36">
        <f t="shared" si="0"/>
        <v>0</v>
      </c>
      <c r="BZ14" s="36">
        <f t="shared" si="0"/>
        <v>0</v>
      </c>
      <c r="CA14" s="36">
        <f t="shared" si="0"/>
        <v>0</v>
      </c>
      <c r="CB14" s="36">
        <f t="shared" si="1"/>
        <v>0</v>
      </c>
      <c r="CC14" s="36">
        <f t="shared" si="1"/>
        <v>0</v>
      </c>
      <c r="CD14" s="36">
        <f t="shared" si="1"/>
        <v>0</v>
      </c>
      <c r="CE14" s="36">
        <f t="shared" si="1"/>
        <v>0</v>
      </c>
      <c r="CF14" s="36">
        <f t="shared" si="1"/>
        <v>0</v>
      </c>
      <c r="CG14" s="36">
        <f t="shared" si="1"/>
        <v>0</v>
      </c>
      <c r="CH14" s="36">
        <f t="shared" si="1"/>
        <v>0</v>
      </c>
      <c r="CI14" s="36">
        <f t="shared" si="1"/>
        <v>0</v>
      </c>
      <c r="CJ14" s="36">
        <f t="shared" si="1"/>
        <v>0</v>
      </c>
      <c r="CK14" s="36">
        <f t="shared" si="1"/>
        <v>0</v>
      </c>
      <c r="CL14" s="36">
        <f t="shared" si="1"/>
        <v>0</v>
      </c>
      <c r="CM14" s="36">
        <f t="shared" si="1"/>
        <v>0</v>
      </c>
      <c r="CN14" s="36">
        <f t="shared" si="1"/>
        <v>0</v>
      </c>
      <c r="CO14" s="36">
        <f t="shared" si="1"/>
        <v>0</v>
      </c>
      <c r="CP14" s="36">
        <f t="shared" si="1"/>
        <v>0</v>
      </c>
      <c r="CQ14" s="36">
        <f t="shared" si="1"/>
        <v>0</v>
      </c>
      <c r="CR14" s="36">
        <f t="shared" si="1"/>
        <v>0</v>
      </c>
      <c r="CS14" s="36">
        <f t="shared" si="1"/>
        <v>0</v>
      </c>
      <c r="CT14" s="36">
        <f t="shared" si="1"/>
        <v>0</v>
      </c>
      <c r="CU14" s="36">
        <f t="shared" si="1"/>
        <v>0</v>
      </c>
      <c r="CV14" s="36">
        <f t="shared" si="1"/>
        <v>0</v>
      </c>
      <c r="CW14" s="36">
        <f t="shared" si="1"/>
        <v>0</v>
      </c>
      <c r="CX14" s="36">
        <f t="shared" si="1"/>
        <v>0</v>
      </c>
      <c r="CY14" s="36">
        <f t="shared" si="1"/>
        <v>0</v>
      </c>
      <c r="CZ14" s="36">
        <f t="shared" si="1"/>
        <v>0</v>
      </c>
      <c r="DA14" s="36">
        <f t="shared" si="1"/>
        <v>0</v>
      </c>
      <c r="DB14" s="36">
        <f t="shared" si="1"/>
        <v>0</v>
      </c>
      <c r="DC14" s="36">
        <f t="shared" si="1"/>
        <v>0</v>
      </c>
      <c r="DD14" s="36">
        <f t="shared" si="1"/>
        <v>0</v>
      </c>
      <c r="DE14" s="36">
        <f t="shared" si="1"/>
        <v>0</v>
      </c>
      <c r="DF14" s="36">
        <f t="shared" si="1"/>
        <v>0</v>
      </c>
      <c r="DG14" s="36">
        <f t="shared" si="1"/>
        <v>0</v>
      </c>
      <c r="DH14" s="36">
        <f t="shared" si="1"/>
        <v>0</v>
      </c>
      <c r="DI14" s="36">
        <f t="shared" si="1"/>
        <v>0</v>
      </c>
      <c r="DJ14" s="36">
        <f t="shared" si="1"/>
        <v>0</v>
      </c>
    </row>
    <row r="15" spans="1:114" x14ac:dyDescent="0.25">
      <c r="A15" s="25">
        <f>IF(Defects!$B9="",0,Defects!$B9)</f>
        <v>0</v>
      </c>
      <c r="B15" s="27">
        <f>Defects!D9</f>
        <v>0</v>
      </c>
      <c r="C15" s="22">
        <f>IF(Defects!O9="&lt; 4",2,IF(Defects!O9="4 - 8",6,IF(Defects!O9="8 - 15",11.5,IF(Defects!O9="15 - 35",25,IF(Defects!O9="35 - 65",50,IF(Defects!O9="65 - 125",95,IF(Defects!O9="125 - 235",180,IF(Defects!O9="235 - 415",325,IF(Defects!O9="&gt; 415",600,0)))))))))*IF(Defects!P9="&lt; 4",2,IF(Defects!P9="4 - 8",6,IF(Defects!P9="8 - 15",11.5,IF(Defects!P9="15 - 35",25,IF(Defects!P9="35 - 65",50,IF(Defects!P9="65 - 125",95,IF(Defects!P9="125 - 235",180,IF(Defects!P9="235 - 415",325,IF(Defects!P9="&gt; 415",600,0)))))))))/10000</f>
        <v>0</v>
      </c>
      <c r="D15" s="22">
        <f>IF(Defects!M9="0.0 - 0.5",0.25,IF(Defects!M9="0.5 - 1.0",0.75,IF(Defects!M9="1.0 - 1.5",1.25,IF(Defects!M9="1.5 - 2.0",1.75,IF(Defects!M9="2.0 - 2.5",2.25,IF(Defects!M9="2.5 - 3.0",3.75,IF(Defects!M9="3.0 - 3.5",3.25,IF(Defects!M9="3.5 - 4.0",3.75,IF(Defects!M9="4.0 - 4.5",4.25,IF(Defects!M9="4.5 - 5.0",4.75,IF(Defects!M9="5.0 - 5.5",5.25,IF(Defects!M9="5.5 - 6.0",5.75,IF(Defects!M9="6.0 - 6.5",6.25,IF(Defects!M9="6.5 - 7.0",6.75,IF(Defects!M9="7.0 - 7.5",7.25,IF(Defects!M9="7.5 - 8.0",7.75,IF(Defects!M9="8.0 - 8.5",8.25,IF(Defects!M9="8.5 - 9.0",8.75,IF(Defects!M9="9.0 - 9.5",9.25,IF(Defects!M9="9.5 - 10.0",9.75,0))))))))))))))))))))</f>
        <v>0</v>
      </c>
      <c r="E15" s="27">
        <f>IF(Defects!L9="yes",1,IF(Defects!L9="no",0.5,0))</f>
        <v>0</v>
      </c>
      <c r="G15" s="28">
        <f t="shared" si="2"/>
        <v>0</v>
      </c>
      <c r="H15" s="29">
        <f t="shared" si="3"/>
        <v>0</v>
      </c>
      <c r="J15" s="34">
        <f t="array" ref="J15">MIN(ABS($O15:$DJ15))</f>
        <v>0</v>
      </c>
      <c r="K15" s="34">
        <f t="array" ref="K15">MATCH($J15,ABS($O15:$DJ15),0)</f>
        <v>1</v>
      </c>
      <c r="L15" s="35" t="s">
        <v>66</v>
      </c>
      <c r="O15" s="36">
        <f t="shared" si="4"/>
        <v>0</v>
      </c>
      <c r="P15" s="36">
        <f t="shared" si="0"/>
        <v>0</v>
      </c>
      <c r="Q15" s="36">
        <f t="shared" si="0"/>
        <v>0</v>
      </c>
      <c r="R15" s="36">
        <f t="shared" si="0"/>
        <v>0</v>
      </c>
      <c r="S15" s="36">
        <f t="shared" si="0"/>
        <v>0</v>
      </c>
      <c r="T15" s="36">
        <f t="shared" si="0"/>
        <v>0</v>
      </c>
      <c r="U15" s="36">
        <f t="shared" si="0"/>
        <v>0</v>
      </c>
      <c r="V15" s="36">
        <f t="shared" si="0"/>
        <v>0</v>
      </c>
      <c r="W15" s="36">
        <f t="shared" si="0"/>
        <v>0</v>
      </c>
      <c r="X15" s="36">
        <f t="shared" si="0"/>
        <v>0</v>
      </c>
      <c r="Y15" s="36">
        <f t="shared" si="0"/>
        <v>0</v>
      </c>
      <c r="Z15" s="36">
        <f t="shared" si="0"/>
        <v>0</v>
      </c>
      <c r="AA15" s="36">
        <f t="shared" si="0"/>
        <v>0</v>
      </c>
      <c r="AB15" s="36">
        <f t="shared" si="0"/>
        <v>0</v>
      </c>
      <c r="AC15" s="36">
        <f t="shared" si="0"/>
        <v>0</v>
      </c>
      <c r="AD15" s="36">
        <f t="shared" si="0"/>
        <v>0</v>
      </c>
      <c r="AE15" s="36">
        <f t="shared" si="0"/>
        <v>0</v>
      </c>
      <c r="AF15" s="36">
        <f t="shared" si="0"/>
        <v>0</v>
      </c>
      <c r="AG15" s="36">
        <f t="shared" si="0"/>
        <v>0</v>
      </c>
      <c r="AH15" s="36">
        <f t="shared" si="0"/>
        <v>0</v>
      </c>
      <c r="AI15" s="36">
        <f t="shared" si="0"/>
        <v>0</v>
      </c>
      <c r="AJ15" s="36">
        <f t="shared" si="0"/>
        <v>0</v>
      </c>
      <c r="AK15" s="36">
        <f t="shared" si="0"/>
        <v>0</v>
      </c>
      <c r="AL15" s="36">
        <f t="shared" si="0"/>
        <v>0</v>
      </c>
      <c r="AM15" s="36">
        <f t="shared" si="0"/>
        <v>0</v>
      </c>
      <c r="AN15" s="36">
        <f t="shared" si="0"/>
        <v>0</v>
      </c>
      <c r="AO15" s="36">
        <f t="shared" si="0"/>
        <v>0</v>
      </c>
      <c r="AP15" s="36">
        <f t="shared" si="0"/>
        <v>0</v>
      </c>
      <c r="AQ15" s="36">
        <f t="shared" si="0"/>
        <v>0</v>
      </c>
      <c r="AR15" s="36">
        <f t="shared" si="0"/>
        <v>0</v>
      </c>
      <c r="AS15" s="36">
        <f t="shared" si="0"/>
        <v>0</v>
      </c>
      <c r="AT15" s="36">
        <f t="shared" si="0"/>
        <v>0</v>
      </c>
      <c r="AU15" s="36">
        <f t="shared" si="0"/>
        <v>0</v>
      </c>
      <c r="AV15" s="36">
        <f t="shared" si="0"/>
        <v>0</v>
      </c>
      <c r="AW15" s="36">
        <f t="shared" si="0"/>
        <v>0</v>
      </c>
      <c r="AX15" s="36">
        <f t="shared" si="0"/>
        <v>0</v>
      </c>
      <c r="AY15" s="36">
        <f t="shared" si="0"/>
        <v>0</v>
      </c>
      <c r="AZ15" s="36">
        <f t="shared" si="0"/>
        <v>0</v>
      </c>
      <c r="BA15" s="36">
        <f t="shared" si="0"/>
        <v>0</v>
      </c>
      <c r="BB15" s="36">
        <f t="shared" si="0"/>
        <v>0</v>
      </c>
      <c r="BC15" s="36">
        <f t="shared" si="0"/>
        <v>0</v>
      </c>
      <c r="BD15" s="36">
        <f t="shared" si="0"/>
        <v>0</v>
      </c>
      <c r="BE15" s="36">
        <f t="shared" si="0"/>
        <v>0</v>
      </c>
      <c r="BF15" s="36">
        <f t="shared" si="0"/>
        <v>0</v>
      </c>
      <c r="BG15" s="36">
        <f t="shared" si="0"/>
        <v>0</v>
      </c>
      <c r="BH15" s="36">
        <f t="shared" si="0"/>
        <v>0</v>
      </c>
      <c r="BI15" s="36">
        <f t="shared" si="0"/>
        <v>0</v>
      </c>
      <c r="BJ15" s="36">
        <f t="shared" si="0"/>
        <v>0</v>
      </c>
      <c r="BK15" s="36">
        <f t="shared" si="0"/>
        <v>0</v>
      </c>
      <c r="BL15" s="36">
        <f t="shared" si="0"/>
        <v>0</v>
      </c>
      <c r="BM15" s="36">
        <f t="shared" si="0"/>
        <v>0</v>
      </c>
      <c r="BN15" s="36">
        <f t="shared" si="0"/>
        <v>0</v>
      </c>
      <c r="BO15" s="36">
        <f t="shared" si="0"/>
        <v>0</v>
      </c>
      <c r="BP15" s="36">
        <f t="shared" si="0"/>
        <v>0</v>
      </c>
      <c r="BQ15" s="36">
        <f t="shared" si="0"/>
        <v>0</v>
      </c>
      <c r="BR15" s="36">
        <f t="shared" si="0"/>
        <v>0</v>
      </c>
      <c r="BS15" s="36">
        <f t="shared" si="0"/>
        <v>0</v>
      </c>
      <c r="BT15" s="36">
        <f t="shared" si="0"/>
        <v>0</v>
      </c>
      <c r="BU15" s="36">
        <f t="shared" si="0"/>
        <v>0</v>
      </c>
      <c r="BV15" s="36">
        <f t="shared" si="0"/>
        <v>0</v>
      </c>
      <c r="BW15" s="36">
        <f t="shared" si="0"/>
        <v>0</v>
      </c>
      <c r="BX15" s="36">
        <f t="shared" si="0"/>
        <v>0</v>
      </c>
      <c r="BY15" s="36">
        <f t="shared" si="0"/>
        <v>0</v>
      </c>
      <c r="BZ15" s="36">
        <f t="shared" si="0"/>
        <v>0</v>
      </c>
      <c r="CA15" s="36">
        <f t="shared" ref="P15:CA19" si="5">IF($A15&lt;&gt;0,10*LOG10($C15*$E15)+13.2-20*LOG10(SQRT(CA$10^2+($D15-$C$6)^2))-SQRT(CA$10^2+($D15-$C$6)^2)/200-10*LOG10($H15)+10*LOG10(SQRT(($C$6-$C$5)^2+($C$7+CA$10)^2))+7*LOG10(5+($G15+SQRT(CA$10^2+($B15-$C$6)^2)-SQRT(($C$6-$C$5)^2+($C$7+CA$10)^2))*(70+0.25*SQRT(($C$6-$C$5)^2+($C$7+CA$10)^2))/(1+0.2*($G15+SQRT(CA$10^2+($B15-$C$6)^2)-SQRT(($C$6-$C$5)^2+($C$7+CA$10)^2)))),0)</f>
        <v>0</v>
      </c>
      <c r="CB15" s="36">
        <f t="shared" si="1"/>
        <v>0</v>
      </c>
      <c r="CC15" s="36">
        <f t="shared" si="1"/>
        <v>0</v>
      </c>
      <c r="CD15" s="36">
        <f t="shared" si="1"/>
        <v>0</v>
      </c>
      <c r="CE15" s="36">
        <f t="shared" si="1"/>
        <v>0</v>
      </c>
      <c r="CF15" s="36">
        <f t="shared" si="1"/>
        <v>0</v>
      </c>
      <c r="CG15" s="36">
        <f t="shared" si="1"/>
        <v>0</v>
      </c>
      <c r="CH15" s="36">
        <f t="shared" si="1"/>
        <v>0</v>
      </c>
      <c r="CI15" s="36">
        <f t="shared" si="1"/>
        <v>0</v>
      </c>
      <c r="CJ15" s="36">
        <f t="shared" si="1"/>
        <v>0</v>
      </c>
      <c r="CK15" s="36">
        <f t="shared" si="1"/>
        <v>0</v>
      </c>
      <c r="CL15" s="36">
        <f t="shared" si="1"/>
        <v>0</v>
      </c>
      <c r="CM15" s="36">
        <f t="shared" si="1"/>
        <v>0</v>
      </c>
      <c r="CN15" s="36">
        <f t="shared" si="1"/>
        <v>0</v>
      </c>
      <c r="CO15" s="36">
        <f t="shared" si="1"/>
        <v>0</v>
      </c>
      <c r="CP15" s="36">
        <f t="shared" si="1"/>
        <v>0</v>
      </c>
      <c r="CQ15" s="36">
        <f t="shared" si="1"/>
        <v>0</v>
      </c>
      <c r="CR15" s="36">
        <f t="shared" si="1"/>
        <v>0</v>
      </c>
      <c r="CS15" s="36">
        <f t="shared" si="1"/>
        <v>0</v>
      </c>
      <c r="CT15" s="36">
        <f t="shared" si="1"/>
        <v>0</v>
      </c>
      <c r="CU15" s="36">
        <f t="shared" si="1"/>
        <v>0</v>
      </c>
      <c r="CV15" s="36">
        <f t="shared" si="1"/>
        <v>0</v>
      </c>
      <c r="CW15" s="36">
        <f t="shared" si="1"/>
        <v>0</v>
      </c>
      <c r="CX15" s="36">
        <f t="shared" si="1"/>
        <v>0</v>
      </c>
      <c r="CY15" s="36">
        <f t="shared" si="1"/>
        <v>0</v>
      </c>
      <c r="CZ15" s="36">
        <f t="shared" si="1"/>
        <v>0</v>
      </c>
      <c r="DA15" s="36">
        <f t="shared" si="1"/>
        <v>0</v>
      </c>
      <c r="DB15" s="36">
        <f t="shared" si="1"/>
        <v>0</v>
      </c>
      <c r="DC15" s="36">
        <f t="shared" si="1"/>
        <v>0</v>
      </c>
      <c r="DD15" s="36">
        <f t="shared" si="1"/>
        <v>0</v>
      </c>
      <c r="DE15" s="36">
        <f t="shared" si="1"/>
        <v>0</v>
      </c>
      <c r="DF15" s="36">
        <f t="shared" si="1"/>
        <v>0</v>
      </c>
      <c r="DG15" s="36">
        <f t="shared" si="1"/>
        <v>0</v>
      </c>
      <c r="DH15" s="36">
        <f t="shared" si="1"/>
        <v>0</v>
      </c>
      <c r="DI15" s="36">
        <f t="shared" si="1"/>
        <v>0</v>
      </c>
      <c r="DJ15" s="36">
        <f t="shared" si="1"/>
        <v>0</v>
      </c>
    </row>
    <row r="16" spans="1:114" x14ac:dyDescent="0.25">
      <c r="A16" s="25">
        <f>IF(Defects!$B10="",0,Defects!$B10)</f>
        <v>0</v>
      </c>
      <c r="B16" s="27">
        <f>Defects!D10</f>
        <v>0</v>
      </c>
      <c r="C16" s="22">
        <f>IF(Defects!O10="&lt; 4",2,IF(Defects!O10="4 - 8",6,IF(Defects!O10="8 - 15",11.5,IF(Defects!O10="15 - 35",25,IF(Defects!O10="35 - 65",50,IF(Defects!O10="65 - 125",95,IF(Defects!O10="125 - 235",180,IF(Defects!O10="235 - 415",325,IF(Defects!O10="&gt; 415",600,0)))))))))*IF(Defects!P10="&lt; 4",2,IF(Defects!P10="4 - 8",6,IF(Defects!P10="8 - 15",11.5,IF(Defects!P10="15 - 35",25,IF(Defects!P10="35 - 65",50,IF(Defects!P10="65 - 125",95,IF(Defects!P10="125 - 235",180,IF(Defects!P10="235 - 415",325,IF(Defects!P10="&gt; 415",600,0)))))))))/10000</f>
        <v>0</v>
      </c>
      <c r="D16" s="22">
        <f>IF(Defects!M10="0.0 - 0.5",0.25,IF(Defects!M10="0.5 - 1.0",0.75,IF(Defects!M10="1.0 - 1.5",1.25,IF(Defects!M10="1.5 - 2.0",1.75,IF(Defects!M10="2.0 - 2.5",2.25,IF(Defects!M10="2.5 - 3.0",3.75,IF(Defects!M10="3.0 - 3.5",3.25,IF(Defects!M10="3.5 - 4.0",3.75,IF(Defects!M10="4.0 - 4.5",4.25,IF(Defects!M10="4.5 - 5.0",4.75,IF(Defects!M10="5.0 - 5.5",5.25,IF(Defects!M10="5.5 - 6.0",5.75,IF(Defects!M10="6.0 - 6.5",6.25,IF(Defects!M10="6.5 - 7.0",6.75,IF(Defects!M10="7.0 - 7.5",7.25,IF(Defects!M10="7.5 - 8.0",7.75,IF(Defects!M10="8.0 - 8.5",8.25,IF(Defects!M10="8.5 - 9.0",8.75,IF(Defects!M10="9.0 - 9.5",9.25,IF(Defects!M10="9.5 - 10.0",9.75,0))))))))))))))))))))</f>
        <v>0</v>
      </c>
      <c r="E16" s="27">
        <f>IF(Defects!L10="yes",1,IF(Defects!L10="no",0.5,0))</f>
        <v>0</v>
      </c>
      <c r="G16" s="28">
        <f t="shared" si="2"/>
        <v>0</v>
      </c>
      <c r="H16" s="29">
        <f t="shared" si="3"/>
        <v>0</v>
      </c>
      <c r="J16" s="34">
        <f t="array" ref="J16">MIN(ABS($O16:$DJ16))</f>
        <v>0</v>
      </c>
      <c r="K16" s="34">
        <f t="array" ref="K16">MATCH($J16,ABS($O16:$DJ16),0)</f>
        <v>1</v>
      </c>
      <c r="L16" s="35" t="s">
        <v>66</v>
      </c>
      <c r="M16" s="19"/>
      <c r="N16" s="19"/>
      <c r="O16" s="36">
        <f t="shared" si="4"/>
        <v>0</v>
      </c>
      <c r="P16" s="36">
        <f t="shared" si="5"/>
        <v>0</v>
      </c>
      <c r="Q16" s="36">
        <f t="shared" si="5"/>
        <v>0</v>
      </c>
      <c r="R16" s="36">
        <f t="shared" si="5"/>
        <v>0</v>
      </c>
      <c r="S16" s="36">
        <f t="shared" si="5"/>
        <v>0</v>
      </c>
      <c r="T16" s="36">
        <f t="shared" si="5"/>
        <v>0</v>
      </c>
      <c r="U16" s="36">
        <f t="shared" si="5"/>
        <v>0</v>
      </c>
      <c r="V16" s="36">
        <f t="shared" si="5"/>
        <v>0</v>
      </c>
      <c r="W16" s="36">
        <f t="shared" si="5"/>
        <v>0</v>
      </c>
      <c r="X16" s="36">
        <f t="shared" si="5"/>
        <v>0</v>
      </c>
      <c r="Y16" s="36">
        <f t="shared" si="5"/>
        <v>0</v>
      </c>
      <c r="Z16" s="36">
        <f t="shared" si="5"/>
        <v>0</v>
      </c>
      <c r="AA16" s="36">
        <f t="shared" si="5"/>
        <v>0</v>
      </c>
      <c r="AB16" s="36">
        <f t="shared" si="5"/>
        <v>0</v>
      </c>
      <c r="AC16" s="36">
        <f t="shared" si="5"/>
        <v>0</v>
      </c>
      <c r="AD16" s="36">
        <f t="shared" si="5"/>
        <v>0</v>
      </c>
      <c r="AE16" s="36">
        <f t="shared" si="5"/>
        <v>0</v>
      </c>
      <c r="AF16" s="36">
        <f t="shared" si="5"/>
        <v>0</v>
      </c>
      <c r="AG16" s="36">
        <f t="shared" si="5"/>
        <v>0</v>
      </c>
      <c r="AH16" s="36">
        <f t="shared" si="5"/>
        <v>0</v>
      </c>
      <c r="AI16" s="36">
        <f t="shared" si="5"/>
        <v>0</v>
      </c>
      <c r="AJ16" s="36">
        <f t="shared" si="5"/>
        <v>0</v>
      </c>
      <c r="AK16" s="36">
        <f t="shared" si="5"/>
        <v>0</v>
      </c>
      <c r="AL16" s="36">
        <f t="shared" si="5"/>
        <v>0</v>
      </c>
      <c r="AM16" s="36">
        <f t="shared" si="5"/>
        <v>0</v>
      </c>
      <c r="AN16" s="36">
        <f t="shared" si="5"/>
        <v>0</v>
      </c>
      <c r="AO16" s="36">
        <f t="shared" si="5"/>
        <v>0</v>
      </c>
      <c r="AP16" s="36">
        <f t="shared" si="5"/>
        <v>0</v>
      </c>
      <c r="AQ16" s="36">
        <f t="shared" si="5"/>
        <v>0</v>
      </c>
      <c r="AR16" s="36">
        <f t="shared" si="5"/>
        <v>0</v>
      </c>
      <c r="AS16" s="36">
        <f t="shared" si="5"/>
        <v>0</v>
      </c>
      <c r="AT16" s="36">
        <f t="shared" si="5"/>
        <v>0</v>
      </c>
      <c r="AU16" s="36">
        <f t="shared" si="5"/>
        <v>0</v>
      </c>
      <c r="AV16" s="36">
        <f t="shared" si="5"/>
        <v>0</v>
      </c>
      <c r="AW16" s="36">
        <f t="shared" si="5"/>
        <v>0</v>
      </c>
      <c r="AX16" s="36">
        <f t="shared" si="5"/>
        <v>0</v>
      </c>
      <c r="AY16" s="36">
        <f t="shared" si="5"/>
        <v>0</v>
      </c>
      <c r="AZ16" s="36">
        <f t="shared" si="5"/>
        <v>0</v>
      </c>
      <c r="BA16" s="36">
        <f t="shared" si="5"/>
        <v>0</v>
      </c>
      <c r="BB16" s="36">
        <f t="shared" si="5"/>
        <v>0</v>
      </c>
      <c r="BC16" s="36">
        <f t="shared" si="5"/>
        <v>0</v>
      </c>
      <c r="BD16" s="36">
        <f t="shared" si="5"/>
        <v>0</v>
      </c>
      <c r="BE16" s="36">
        <f t="shared" si="5"/>
        <v>0</v>
      </c>
      <c r="BF16" s="36">
        <f t="shared" si="5"/>
        <v>0</v>
      </c>
      <c r="BG16" s="36">
        <f t="shared" si="5"/>
        <v>0</v>
      </c>
      <c r="BH16" s="36">
        <f t="shared" si="5"/>
        <v>0</v>
      </c>
      <c r="BI16" s="36">
        <f t="shared" si="5"/>
        <v>0</v>
      </c>
      <c r="BJ16" s="36">
        <f t="shared" si="5"/>
        <v>0</v>
      </c>
      <c r="BK16" s="36">
        <f t="shared" si="5"/>
        <v>0</v>
      </c>
      <c r="BL16" s="36">
        <f t="shared" si="5"/>
        <v>0</v>
      </c>
      <c r="BM16" s="36">
        <f t="shared" si="5"/>
        <v>0</v>
      </c>
      <c r="BN16" s="36">
        <f t="shared" si="5"/>
        <v>0</v>
      </c>
      <c r="BO16" s="36">
        <f t="shared" si="5"/>
        <v>0</v>
      </c>
      <c r="BP16" s="36">
        <f t="shared" si="5"/>
        <v>0</v>
      </c>
      <c r="BQ16" s="36">
        <f t="shared" si="5"/>
        <v>0</v>
      </c>
      <c r="BR16" s="36">
        <f t="shared" si="5"/>
        <v>0</v>
      </c>
      <c r="BS16" s="36">
        <f t="shared" si="5"/>
        <v>0</v>
      </c>
      <c r="BT16" s="36">
        <f t="shared" si="5"/>
        <v>0</v>
      </c>
      <c r="BU16" s="36">
        <f t="shared" si="5"/>
        <v>0</v>
      </c>
      <c r="BV16" s="36">
        <f t="shared" si="5"/>
        <v>0</v>
      </c>
      <c r="BW16" s="36">
        <f t="shared" si="5"/>
        <v>0</v>
      </c>
      <c r="BX16" s="36">
        <f t="shared" si="5"/>
        <v>0</v>
      </c>
      <c r="BY16" s="36">
        <f t="shared" si="5"/>
        <v>0</v>
      </c>
      <c r="BZ16" s="36">
        <f t="shared" si="5"/>
        <v>0</v>
      </c>
      <c r="CA16" s="36">
        <f t="shared" si="5"/>
        <v>0</v>
      </c>
      <c r="CB16" s="36">
        <f t="shared" si="1"/>
        <v>0</v>
      </c>
      <c r="CC16" s="36">
        <f t="shared" si="1"/>
        <v>0</v>
      </c>
      <c r="CD16" s="36">
        <f t="shared" si="1"/>
        <v>0</v>
      </c>
      <c r="CE16" s="36">
        <f t="shared" si="1"/>
        <v>0</v>
      </c>
      <c r="CF16" s="36">
        <f t="shared" si="1"/>
        <v>0</v>
      </c>
      <c r="CG16" s="36">
        <f t="shared" si="1"/>
        <v>0</v>
      </c>
      <c r="CH16" s="36">
        <f t="shared" si="1"/>
        <v>0</v>
      </c>
      <c r="CI16" s="36">
        <f t="shared" si="1"/>
        <v>0</v>
      </c>
      <c r="CJ16" s="36">
        <f t="shared" si="1"/>
        <v>0</v>
      </c>
      <c r="CK16" s="36">
        <f t="shared" si="1"/>
        <v>0</v>
      </c>
      <c r="CL16" s="36">
        <f t="shared" si="1"/>
        <v>0</v>
      </c>
      <c r="CM16" s="36">
        <f t="shared" si="1"/>
        <v>0</v>
      </c>
      <c r="CN16" s="36">
        <f t="shared" si="1"/>
        <v>0</v>
      </c>
      <c r="CO16" s="36">
        <f t="shared" si="1"/>
        <v>0</v>
      </c>
      <c r="CP16" s="36">
        <f t="shared" si="1"/>
        <v>0</v>
      </c>
      <c r="CQ16" s="36">
        <f t="shared" si="1"/>
        <v>0</v>
      </c>
      <c r="CR16" s="36">
        <f t="shared" si="1"/>
        <v>0</v>
      </c>
      <c r="CS16" s="36">
        <f t="shared" si="1"/>
        <v>0</v>
      </c>
      <c r="CT16" s="36">
        <f t="shared" si="1"/>
        <v>0</v>
      </c>
      <c r="CU16" s="36">
        <f t="shared" si="1"/>
        <v>0</v>
      </c>
      <c r="CV16" s="36">
        <f t="shared" si="1"/>
        <v>0</v>
      </c>
      <c r="CW16" s="36">
        <f t="shared" si="1"/>
        <v>0</v>
      </c>
      <c r="CX16" s="36">
        <f t="shared" si="1"/>
        <v>0</v>
      </c>
      <c r="CY16" s="36">
        <f t="shared" si="1"/>
        <v>0</v>
      </c>
      <c r="CZ16" s="36">
        <f t="shared" si="1"/>
        <v>0</v>
      </c>
      <c r="DA16" s="36">
        <f t="shared" si="1"/>
        <v>0</v>
      </c>
      <c r="DB16" s="36">
        <f t="shared" si="1"/>
        <v>0</v>
      </c>
      <c r="DC16" s="36">
        <f t="shared" si="1"/>
        <v>0</v>
      </c>
      <c r="DD16" s="36">
        <f t="shared" si="1"/>
        <v>0</v>
      </c>
      <c r="DE16" s="36">
        <f t="shared" si="1"/>
        <v>0</v>
      </c>
      <c r="DF16" s="36">
        <f t="shared" si="1"/>
        <v>0</v>
      </c>
      <c r="DG16" s="36">
        <f t="shared" si="1"/>
        <v>0</v>
      </c>
      <c r="DH16" s="36">
        <f t="shared" si="1"/>
        <v>0</v>
      </c>
      <c r="DI16" s="36">
        <f t="shared" si="1"/>
        <v>0</v>
      </c>
      <c r="DJ16" s="36">
        <f t="shared" si="1"/>
        <v>0</v>
      </c>
    </row>
    <row r="17" spans="1:114" x14ac:dyDescent="0.25">
      <c r="A17" s="25">
        <f>IF(Defects!$B11="",0,Defects!$B11)</f>
        <v>0</v>
      </c>
      <c r="B17" s="27">
        <f>Defects!D11</f>
        <v>0</v>
      </c>
      <c r="C17" s="22">
        <f>IF(Defects!O11="&lt; 4",2,IF(Defects!O11="4 - 8",6,IF(Defects!O11="8 - 15",11.5,IF(Defects!O11="15 - 35",25,IF(Defects!O11="35 - 65",50,IF(Defects!O11="65 - 125",95,IF(Defects!O11="125 - 235",180,IF(Defects!O11="235 - 415",325,IF(Defects!O11="&gt; 415",600,0)))))))))*IF(Defects!P11="&lt; 4",2,IF(Defects!P11="4 - 8",6,IF(Defects!P11="8 - 15",11.5,IF(Defects!P11="15 - 35",25,IF(Defects!P11="35 - 65",50,IF(Defects!P11="65 - 125",95,IF(Defects!P11="125 - 235",180,IF(Defects!P11="235 - 415",325,IF(Defects!P11="&gt; 415",600,0)))))))))/10000</f>
        <v>0</v>
      </c>
      <c r="D17" s="22">
        <f>IF(Defects!M11="0.0 - 0.5",0.25,IF(Defects!M11="0.5 - 1.0",0.75,IF(Defects!M11="1.0 - 1.5",1.25,IF(Defects!M11="1.5 - 2.0",1.75,IF(Defects!M11="2.0 - 2.5",2.25,IF(Defects!M11="2.5 - 3.0",3.75,IF(Defects!M11="3.0 - 3.5",3.25,IF(Defects!M11="3.5 - 4.0",3.75,IF(Defects!M11="4.0 - 4.5",4.25,IF(Defects!M11="4.5 - 5.0",4.75,IF(Defects!M11="5.0 - 5.5",5.25,IF(Defects!M11="5.5 - 6.0",5.75,IF(Defects!M11="6.0 - 6.5",6.25,IF(Defects!M11="6.5 - 7.0",6.75,IF(Defects!M11="7.0 - 7.5",7.25,IF(Defects!M11="7.5 - 8.0",7.75,IF(Defects!M11="8.0 - 8.5",8.25,IF(Defects!M11="8.5 - 9.0",8.75,IF(Defects!M11="9.0 - 9.5",9.25,IF(Defects!M11="9.5 - 10.0",9.75,0))))))))))))))))))))</f>
        <v>0</v>
      </c>
      <c r="E17" s="27">
        <f>IF(Defects!L11="yes",1,IF(Defects!L11="no",0.5,0))</f>
        <v>0</v>
      </c>
      <c r="G17" s="28">
        <f t="shared" si="2"/>
        <v>0</v>
      </c>
      <c r="H17" s="29">
        <f t="shared" si="3"/>
        <v>0</v>
      </c>
      <c r="J17" s="34">
        <f t="array" ref="J17">MIN(ABS($O17:$DJ17))</f>
        <v>0</v>
      </c>
      <c r="K17" s="34">
        <f t="array" ref="K17">MATCH($J17,ABS($O17:$DJ17),0)</f>
        <v>1</v>
      </c>
      <c r="L17" s="35" t="s">
        <v>66</v>
      </c>
      <c r="M17" s="18"/>
      <c r="N17" s="18"/>
      <c r="O17" s="36">
        <f t="shared" si="4"/>
        <v>0</v>
      </c>
      <c r="P17" s="36">
        <f t="shared" si="5"/>
        <v>0</v>
      </c>
      <c r="Q17" s="36">
        <f t="shared" si="5"/>
        <v>0</v>
      </c>
      <c r="R17" s="36">
        <f t="shared" si="5"/>
        <v>0</v>
      </c>
      <c r="S17" s="36">
        <f t="shared" si="5"/>
        <v>0</v>
      </c>
      <c r="T17" s="36">
        <f t="shared" si="5"/>
        <v>0</v>
      </c>
      <c r="U17" s="36">
        <f t="shared" si="5"/>
        <v>0</v>
      </c>
      <c r="V17" s="36">
        <f t="shared" si="5"/>
        <v>0</v>
      </c>
      <c r="W17" s="36">
        <f t="shared" si="5"/>
        <v>0</v>
      </c>
      <c r="X17" s="36">
        <f t="shared" si="5"/>
        <v>0</v>
      </c>
      <c r="Y17" s="36">
        <f t="shared" si="5"/>
        <v>0</v>
      </c>
      <c r="Z17" s="36">
        <f t="shared" si="5"/>
        <v>0</v>
      </c>
      <c r="AA17" s="36">
        <f t="shared" si="5"/>
        <v>0</v>
      </c>
      <c r="AB17" s="36">
        <f t="shared" si="5"/>
        <v>0</v>
      </c>
      <c r="AC17" s="36">
        <f t="shared" si="5"/>
        <v>0</v>
      </c>
      <c r="AD17" s="36">
        <f t="shared" si="5"/>
        <v>0</v>
      </c>
      <c r="AE17" s="36">
        <f t="shared" si="5"/>
        <v>0</v>
      </c>
      <c r="AF17" s="36">
        <f t="shared" si="5"/>
        <v>0</v>
      </c>
      <c r="AG17" s="36">
        <f t="shared" si="5"/>
        <v>0</v>
      </c>
      <c r="AH17" s="36">
        <f t="shared" si="5"/>
        <v>0</v>
      </c>
      <c r="AI17" s="36">
        <f t="shared" si="5"/>
        <v>0</v>
      </c>
      <c r="AJ17" s="36">
        <f t="shared" si="5"/>
        <v>0</v>
      </c>
      <c r="AK17" s="36">
        <f t="shared" si="5"/>
        <v>0</v>
      </c>
      <c r="AL17" s="36">
        <f t="shared" si="5"/>
        <v>0</v>
      </c>
      <c r="AM17" s="36">
        <f t="shared" si="5"/>
        <v>0</v>
      </c>
      <c r="AN17" s="36">
        <f t="shared" si="5"/>
        <v>0</v>
      </c>
      <c r="AO17" s="36">
        <f t="shared" si="5"/>
        <v>0</v>
      </c>
      <c r="AP17" s="36">
        <f t="shared" si="5"/>
        <v>0</v>
      </c>
      <c r="AQ17" s="36">
        <f t="shared" si="5"/>
        <v>0</v>
      </c>
      <c r="AR17" s="36">
        <f t="shared" si="5"/>
        <v>0</v>
      </c>
      <c r="AS17" s="36">
        <f t="shared" si="5"/>
        <v>0</v>
      </c>
      <c r="AT17" s="36">
        <f t="shared" si="5"/>
        <v>0</v>
      </c>
      <c r="AU17" s="36">
        <f t="shared" si="5"/>
        <v>0</v>
      </c>
      <c r="AV17" s="36">
        <f t="shared" si="5"/>
        <v>0</v>
      </c>
      <c r="AW17" s="36">
        <f t="shared" si="5"/>
        <v>0</v>
      </c>
      <c r="AX17" s="36">
        <f t="shared" si="5"/>
        <v>0</v>
      </c>
      <c r="AY17" s="36">
        <f t="shared" si="5"/>
        <v>0</v>
      </c>
      <c r="AZ17" s="36">
        <f t="shared" si="5"/>
        <v>0</v>
      </c>
      <c r="BA17" s="36">
        <f t="shared" si="5"/>
        <v>0</v>
      </c>
      <c r="BB17" s="36">
        <f t="shared" si="5"/>
        <v>0</v>
      </c>
      <c r="BC17" s="36">
        <f t="shared" si="5"/>
        <v>0</v>
      </c>
      <c r="BD17" s="36">
        <f t="shared" si="5"/>
        <v>0</v>
      </c>
      <c r="BE17" s="36">
        <f t="shared" si="5"/>
        <v>0</v>
      </c>
      <c r="BF17" s="36">
        <f t="shared" si="5"/>
        <v>0</v>
      </c>
      <c r="BG17" s="36">
        <f t="shared" si="5"/>
        <v>0</v>
      </c>
      <c r="BH17" s="36">
        <f t="shared" si="5"/>
        <v>0</v>
      </c>
      <c r="BI17" s="36">
        <f t="shared" si="5"/>
        <v>0</v>
      </c>
      <c r="BJ17" s="36">
        <f t="shared" si="5"/>
        <v>0</v>
      </c>
      <c r="BK17" s="36">
        <f t="shared" si="5"/>
        <v>0</v>
      </c>
      <c r="BL17" s="36">
        <f t="shared" si="5"/>
        <v>0</v>
      </c>
      <c r="BM17" s="36">
        <f t="shared" si="5"/>
        <v>0</v>
      </c>
      <c r="BN17" s="36">
        <f t="shared" si="5"/>
        <v>0</v>
      </c>
      <c r="BO17" s="36">
        <f t="shared" si="5"/>
        <v>0</v>
      </c>
      <c r="BP17" s="36">
        <f t="shared" si="5"/>
        <v>0</v>
      </c>
      <c r="BQ17" s="36">
        <f t="shared" si="5"/>
        <v>0</v>
      </c>
      <c r="BR17" s="36">
        <f t="shared" si="5"/>
        <v>0</v>
      </c>
      <c r="BS17" s="36">
        <f t="shared" si="5"/>
        <v>0</v>
      </c>
      <c r="BT17" s="36">
        <f t="shared" si="5"/>
        <v>0</v>
      </c>
      <c r="BU17" s="36">
        <f t="shared" si="5"/>
        <v>0</v>
      </c>
      <c r="BV17" s="36">
        <f t="shared" si="5"/>
        <v>0</v>
      </c>
      <c r="BW17" s="36">
        <f t="shared" si="5"/>
        <v>0</v>
      </c>
      <c r="BX17" s="36">
        <f t="shared" si="5"/>
        <v>0</v>
      </c>
      <c r="BY17" s="36">
        <f t="shared" si="5"/>
        <v>0</v>
      </c>
      <c r="BZ17" s="36">
        <f t="shared" si="5"/>
        <v>0</v>
      </c>
      <c r="CA17" s="36">
        <f t="shared" si="5"/>
        <v>0</v>
      </c>
      <c r="CB17" s="36">
        <f t="shared" si="1"/>
        <v>0</v>
      </c>
      <c r="CC17" s="36">
        <f t="shared" si="1"/>
        <v>0</v>
      </c>
      <c r="CD17" s="36">
        <f t="shared" si="1"/>
        <v>0</v>
      </c>
      <c r="CE17" s="36">
        <f t="shared" si="1"/>
        <v>0</v>
      </c>
      <c r="CF17" s="36">
        <f t="shared" si="1"/>
        <v>0</v>
      </c>
      <c r="CG17" s="36">
        <f t="shared" si="1"/>
        <v>0</v>
      </c>
      <c r="CH17" s="36">
        <f t="shared" si="1"/>
        <v>0</v>
      </c>
      <c r="CI17" s="36">
        <f t="shared" si="1"/>
        <v>0</v>
      </c>
      <c r="CJ17" s="36">
        <f t="shared" si="1"/>
        <v>0</v>
      </c>
      <c r="CK17" s="36">
        <f t="shared" si="1"/>
        <v>0</v>
      </c>
      <c r="CL17" s="36">
        <f t="shared" si="1"/>
        <v>0</v>
      </c>
      <c r="CM17" s="36">
        <f t="shared" si="1"/>
        <v>0</v>
      </c>
      <c r="CN17" s="36">
        <f t="shared" si="1"/>
        <v>0</v>
      </c>
      <c r="CO17" s="36">
        <f t="shared" si="1"/>
        <v>0</v>
      </c>
      <c r="CP17" s="36">
        <f t="shared" si="1"/>
        <v>0</v>
      </c>
      <c r="CQ17" s="36">
        <f t="shared" si="1"/>
        <v>0</v>
      </c>
      <c r="CR17" s="36">
        <f t="shared" si="1"/>
        <v>0</v>
      </c>
      <c r="CS17" s="36">
        <f t="shared" si="1"/>
        <v>0</v>
      </c>
      <c r="CT17" s="36">
        <f t="shared" si="1"/>
        <v>0</v>
      </c>
      <c r="CU17" s="36">
        <f t="shared" si="1"/>
        <v>0</v>
      </c>
      <c r="CV17" s="36">
        <f t="shared" si="1"/>
        <v>0</v>
      </c>
      <c r="CW17" s="36">
        <f t="shared" si="1"/>
        <v>0</v>
      </c>
      <c r="CX17" s="36">
        <f t="shared" si="1"/>
        <v>0</v>
      </c>
      <c r="CY17" s="36">
        <f t="shared" si="1"/>
        <v>0</v>
      </c>
      <c r="CZ17" s="36">
        <f t="shared" si="1"/>
        <v>0</v>
      </c>
      <c r="DA17" s="36">
        <f t="shared" si="1"/>
        <v>0</v>
      </c>
      <c r="DB17" s="36">
        <f t="shared" si="1"/>
        <v>0</v>
      </c>
      <c r="DC17" s="36">
        <f t="shared" si="1"/>
        <v>0</v>
      </c>
      <c r="DD17" s="36">
        <f t="shared" si="1"/>
        <v>0</v>
      </c>
      <c r="DE17" s="36">
        <f t="shared" si="1"/>
        <v>0</v>
      </c>
      <c r="DF17" s="36">
        <f t="shared" si="1"/>
        <v>0</v>
      </c>
      <c r="DG17" s="36">
        <f t="shared" si="1"/>
        <v>0</v>
      </c>
      <c r="DH17" s="36">
        <f t="shared" si="1"/>
        <v>0</v>
      </c>
      <c r="DI17" s="36">
        <f t="shared" si="1"/>
        <v>0</v>
      </c>
      <c r="DJ17" s="36">
        <f t="shared" si="1"/>
        <v>0</v>
      </c>
    </row>
    <row r="18" spans="1:114" x14ac:dyDescent="0.25">
      <c r="A18" s="25">
        <f>IF(Defects!$B12="",0,Defects!$B12)</f>
        <v>0</v>
      </c>
      <c r="B18" s="27">
        <f>Defects!D12</f>
        <v>0</v>
      </c>
      <c r="C18" s="22">
        <f>IF(Defects!O12="&lt; 4",2,IF(Defects!O12="4 - 8",6,IF(Defects!O12="8 - 15",11.5,IF(Defects!O12="15 - 35",25,IF(Defects!O12="35 - 65",50,IF(Defects!O12="65 - 125",95,IF(Defects!O12="125 - 235",180,IF(Defects!O12="235 - 415",325,IF(Defects!O12="&gt; 415",600,0)))))))))*IF(Defects!P12="&lt; 4",2,IF(Defects!P12="4 - 8",6,IF(Defects!P12="8 - 15",11.5,IF(Defects!P12="15 - 35",25,IF(Defects!P12="35 - 65",50,IF(Defects!P12="65 - 125",95,IF(Defects!P12="125 - 235",180,IF(Defects!P12="235 - 415",325,IF(Defects!P12="&gt; 415",600,0)))))))))/10000</f>
        <v>0</v>
      </c>
      <c r="D18" s="22">
        <f>IF(Defects!M12="0.0 - 0.5",0.25,IF(Defects!M12="0.5 - 1.0",0.75,IF(Defects!M12="1.0 - 1.5",1.25,IF(Defects!M12="1.5 - 2.0",1.75,IF(Defects!M12="2.0 - 2.5",2.25,IF(Defects!M12="2.5 - 3.0",3.75,IF(Defects!M12="3.0 - 3.5",3.25,IF(Defects!M12="3.5 - 4.0",3.75,IF(Defects!M12="4.0 - 4.5",4.25,IF(Defects!M12="4.5 - 5.0",4.75,IF(Defects!M12="5.0 - 5.5",5.25,IF(Defects!M12="5.5 - 6.0",5.75,IF(Defects!M12="6.0 - 6.5",6.25,IF(Defects!M12="6.5 - 7.0",6.75,IF(Defects!M12="7.0 - 7.5",7.25,IF(Defects!M12="7.5 - 8.0",7.75,IF(Defects!M12="8.0 - 8.5",8.25,IF(Defects!M12="8.5 - 9.0",8.75,IF(Defects!M12="9.0 - 9.5",9.25,IF(Defects!M12="9.5 - 10.0",9.75,0))))))))))))))))))))</f>
        <v>0</v>
      </c>
      <c r="E18" s="27">
        <f>IF(Defects!L12="yes",1,IF(Defects!L12="no",0.5,0))</f>
        <v>0</v>
      </c>
      <c r="G18" s="28">
        <f t="shared" si="2"/>
        <v>0</v>
      </c>
      <c r="H18" s="29">
        <f t="shared" si="3"/>
        <v>0</v>
      </c>
      <c r="J18" s="34">
        <f t="array" ref="J18">MIN(ABS($O18:$DJ18))</f>
        <v>0</v>
      </c>
      <c r="K18" s="34">
        <f t="array" ref="K18">MATCH($J18,ABS($O18:$DJ18),0)</f>
        <v>1</v>
      </c>
      <c r="L18" s="35" t="s">
        <v>66</v>
      </c>
      <c r="M18" s="19"/>
      <c r="N18" s="19"/>
      <c r="O18" s="36">
        <f t="shared" si="4"/>
        <v>0</v>
      </c>
      <c r="P18" s="36">
        <f t="shared" si="5"/>
        <v>0</v>
      </c>
      <c r="Q18" s="36">
        <f t="shared" si="5"/>
        <v>0</v>
      </c>
      <c r="R18" s="36">
        <f t="shared" si="5"/>
        <v>0</v>
      </c>
      <c r="S18" s="36">
        <f t="shared" si="5"/>
        <v>0</v>
      </c>
      <c r="T18" s="36">
        <f t="shared" si="5"/>
        <v>0</v>
      </c>
      <c r="U18" s="36">
        <f t="shared" si="5"/>
        <v>0</v>
      </c>
      <c r="V18" s="36">
        <f t="shared" si="5"/>
        <v>0</v>
      </c>
      <c r="W18" s="36">
        <f t="shared" si="5"/>
        <v>0</v>
      </c>
      <c r="X18" s="36">
        <f t="shared" si="5"/>
        <v>0</v>
      </c>
      <c r="Y18" s="36">
        <f t="shared" si="5"/>
        <v>0</v>
      </c>
      <c r="Z18" s="36">
        <f t="shared" si="5"/>
        <v>0</v>
      </c>
      <c r="AA18" s="36">
        <f t="shared" si="5"/>
        <v>0</v>
      </c>
      <c r="AB18" s="36">
        <f t="shared" si="5"/>
        <v>0</v>
      </c>
      <c r="AC18" s="36">
        <f t="shared" si="5"/>
        <v>0</v>
      </c>
      <c r="AD18" s="36">
        <f t="shared" si="5"/>
        <v>0</v>
      </c>
      <c r="AE18" s="36">
        <f t="shared" si="5"/>
        <v>0</v>
      </c>
      <c r="AF18" s="36">
        <f t="shared" si="5"/>
        <v>0</v>
      </c>
      <c r="AG18" s="36">
        <f t="shared" si="5"/>
        <v>0</v>
      </c>
      <c r="AH18" s="36">
        <f t="shared" si="5"/>
        <v>0</v>
      </c>
      <c r="AI18" s="36">
        <f t="shared" si="5"/>
        <v>0</v>
      </c>
      <c r="AJ18" s="36">
        <f t="shared" si="5"/>
        <v>0</v>
      </c>
      <c r="AK18" s="36">
        <f t="shared" si="5"/>
        <v>0</v>
      </c>
      <c r="AL18" s="36">
        <f t="shared" si="5"/>
        <v>0</v>
      </c>
      <c r="AM18" s="36">
        <f t="shared" si="5"/>
        <v>0</v>
      </c>
      <c r="AN18" s="36">
        <f t="shared" si="5"/>
        <v>0</v>
      </c>
      <c r="AO18" s="36">
        <f t="shared" si="5"/>
        <v>0</v>
      </c>
      <c r="AP18" s="36">
        <f t="shared" si="5"/>
        <v>0</v>
      </c>
      <c r="AQ18" s="36">
        <f t="shared" si="5"/>
        <v>0</v>
      </c>
      <c r="AR18" s="36">
        <f t="shared" si="5"/>
        <v>0</v>
      </c>
      <c r="AS18" s="36">
        <f t="shared" si="5"/>
        <v>0</v>
      </c>
      <c r="AT18" s="36">
        <f t="shared" si="5"/>
        <v>0</v>
      </c>
      <c r="AU18" s="36">
        <f t="shared" si="5"/>
        <v>0</v>
      </c>
      <c r="AV18" s="36">
        <f t="shared" si="5"/>
        <v>0</v>
      </c>
      <c r="AW18" s="36">
        <f t="shared" si="5"/>
        <v>0</v>
      </c>
      <c r="AX18" s="36">
        <f t="shared" si="5"/>
        <v>0</v>
      </c>
      <c r="AY18" s="36">
        <f t="shared" si="5"/>
        <v>0</v>
      </c>
      <c r="AZ18" s="36">
        <f t="shared" si="5"/>
        <v>0</v>
      </c>
      <c r="BA18" s="36">
        <f t="shared" si="5"/>
        <v>0</v>
      </c>
      <c r="BB18" s="36">
        <f t="shared" si="5"/>
        <v>0</v>
      </c>
      <c r="BC18" s="36">
        <f t="shared" si="5"/>
        <v>0</v>
      </c>
      <c r="BD18" s="36">
        <f t="shared" si="5"/>
        <v>0</v>
      </c>
      <c r="BE18" s="36">
        <f t="shared" si="5"/>
        <v>0</v>
      </c>
      <c r="BF18" s="36">
        <f t="shared" si="5"/>
        <v>0</v>
      </c>
      <c r="BG18" s="36">
        <f t="shared" si="5"/>
        <v>0</v>
      </c>
      <c r="BH18" s="36">
        <f t="shared" si="5"/>
        <v>0</v>
      </c>
      <c r="BI18" s="36">
        <f t="shared" si="5"/>
        <v>0</v>
      </c>
      <c r="BJ18" s="36">
        <f t="shared" si="5"/>
        <v>0</v>
      </c>
      <c r="BK18" s="36">
        <f t="shared" si="5"/>
        <v>0</v>
      </c>
      <c r="BL18" s="36">
        <f t="shared" si="5"/>
        <v>0</v>
      </c>
      <c r="BM18" s="36">
        <f t="shared" si="5"/>
        <v>0</v>
      </c>
      <c r="BN18" s="36">
        <f t="shared" si="5"/>
        <v>0</v>
      </c>
      <c r="BO18" s="36">
        <f t="shared" si="5"/>
        <v>0</v>
      </c>
      <c r="BP18" s="36">
        <f t="shared" si="5"/>
        <v>0</v>
      </c>
      <c r="BQ18" s="36">
        <f t="shared" si="5"/>
        <v>0</v>
      </c>
      <c r="BR18" s="36">
        <f t="shared" si="5"/>
        <v>0</v>
      </c>
      <c r="BS18" s="36">
        <f t="shared" si="5"/>
        <v>0</v>
      </c>
      <c r="BT18" s="36">
        <f t="shared" si="5"/>
        <v>0</v>
      </c>
      <c r="BU18" s="36">
        <f t="shared" si="5"/>
        <v>0</v>
      </c>
      <c r="BV18" s="36">
        <f t="shared" si="5"/>
        <v>0</v>
      </c>
      <c r="BW18" s="36">
        <f t="shared" si="5"/>
        <v>0</v>
      </c>
      <c r="BX18" s="36">
        <f t="shared" si="5"/>
        <v>0</v>
      </c>
      <c r="BY18" s="36">
        <f t="shared" si="5"/>
        <v>0</v>
      </c>
      <c r="BZ18" s="36">
        <f t="shared" si="5"/>
        <v>0</v>
      </c>
      <c r="CA18" s="36">
        <f t="shared" si="5"/>
        <v>0</v>
      </c>
      <c r="CB18" s="36">
        <f t="shared" si="1"/>
        <v>0</v>
      </c>
      <c r="CC18" s="36">
        <f t="shared" si="1"/>
        <v>0</v>
      </c>
      <c r="CD18" s="36">
        <f t="shared" si="1"/>
        <v>0</v>
      </c>
      <c r="CE18" s="36">
        <f t="shared" si="1"/>
        <v>0</v>
      </c>
      <c r="CF18" s="36">
        <f t="shared" si="1"/>
        <v>0</v>
      </c>
      <c r="CG18" s="36">
        <f t="shared" si="1"/>
        <v>0</v>
      </c>
      <c r="CH18" s="36">
        <f t="shared" si="1"/>
        <v>0</v>
      </c>
      <c r="CI18" s="36">
        <f t="shared" si="1"/>
        <v>0</v>
      </c>
      <c r="CJ18" s="36">
        <f t="shared" si="1"/>
        <v>0</v>
      </c>
      <c r="CK18" s="36">
        <f t="shared" si="1"/>
        <v>0</v>
      </c>
      <c r="CL18" s="36">
        <f t="shared" si="1"/>
        <v>0</v>
      </c>
      <c r="CM18" s="36">
        <f t="shared" si="1"/>
        <v>0</v>
      </c>
      <c r="CN18" s="36">
        <f t="shared" si="1"/>
        <v>0</v>
      </c>
      <c r="CO18" s="36">
        <f t="shared" si="1"/>
        <v>0</v>
      </c>
      <c r="CP18" s="36">
        <f t="shared" si="1"/>
        <v>0</v>
      </c>
      <c r="CQ18" s="36">
        <f t="shared" si="1"/>
        <v>0</v>
      </c>
      <c r="CR18" s="36">
        <f t="shared" si="1"/>
        <v>0</v>
      </c>
      <c r="CS18" s="36">
        <f t="shared" si="1"/>
        <v>0</v>
      </c>
      <c r="CT18" s="36">
        <f t="shared" si="1"/>
        <v>0</v>
      </c>
      <c r="CU18" s="36">
        <f t="shared" si="1"/>
        <v>0</v>
      </c>
      <c r="CV18" s="36">
        <f t="shared" si="1"/>
        <v>0</v>
      </c>
      <c r="CW18" s="36">
        <f t="shared" si="1"/>
        <v>0</v>
      </c>
      <c r="CX18" s="36">
        <f t="shared" si="1"/>
        <v>0</v>
      </c>
      <c r="CY18" s="36">
        <f t="shared" si="1"/>
        <v>0</v>
      </c>
      <c r="CZ18" s="36">
        <f t="shared" si="1"/>
        <v>0</v>
      </c>
      <c r="DA18" s="36">
        <f t="shared" si="1"/>
        <v>0</v>
      </c>
      <c r="DB18" s="36">
        <f t="shared" si="1"/>
        <v>0</v>
      </c>
      <c r="DC18" s="36">
        <f t="shared" si="1"/>
        <v>0</v>
      </c>
      <c r="DD18" s="36">
        <f t="shared" si="1"/>
        <v>0</v>
      </c>
      <c r="DE18" s="36">
        <f t="shared" si="1"/>
        <v>0</v>
      </c>
      <c r="DF18" s="36">
        <f t="shared" si="1"/>
        <v>0</v>
      </c>
      <c r="DG18" s="36">
        <f t="shared" si="1"/>
        <v>0</v>
      </c>
      <c r="DH18" s="36">
        <f t="shared" si="1"/>
        <v>0</v>
      </c>
      <c r="DI18" s="36">
        <f t="shared" si="1"/>
        <v>0</v>
      </c>
      <c r="DJ18" s="36">
        <f t="shared" si="1"/>
        <v>0</v>
      </c>
    </row>
    <row r="19" spans="1:114" x14ac:dyDescent="0.25">
      <c r="A19" s="25">
        <f>IF(Defects!$B13="",0,Defects!$B13)</f>
        <v>0</v>
      </c>
      <c r="B19" s="27">
        <f>Defects!D13</f>
        <v>0</v>
      </c>
      <c r="C19" s="22">
        <f>IF(Defects!O13="&lt; 4",2,IF(Defects!O13="4 - 8",6,IF(Defects!O13="8 - 15",11.5,IF(Defects!O13="15 - 35",25,IF(Defects!O13="35 - 65",50,IF(Defects!O13="65 - 125",95,IF(Defects!O13="125 - 235",180,IF(Defects!O13="235 - 415",325,IF(Defects!O13="&gt; 415",600,0)))))))))*IF(Defects!P13="&lt; 4",2,IF(Defects!P13="4 - 8",6,IF(Defects!P13="8 - 15",11.5,IF(Defects!P13="15 - 35",25,IF(Defects!P13="35 - 65",50,IF(Defects!P13="65 - 125",95,IF(Defects!P13="125 - 235",180,IF(Defects!P13="235 - 415",325,IF(Defects!P13="&gt; 415",600,0)))))))))/10000</f>
        <v>0</v>
      </c>
      <c r="D19" s="22">
        <f>IF(Defects!M13="0.0 - 0.5",0.25,IF(Defects!M13="0.5 - 1.0",0.75,IF(Defects!M13="1.0 - 1.5",1.25,IF(Defects!M13="1.5 - 2.0",1.75,IF(Defects!M13="2.0 - 2.5",2.25,IF(Defects!M13="2.5 - 3.0",3.75,IF(Defects!M13="3.0 - 3.5",3.25,IF(Defects!M13="3.5 - 4.0",3.75,IF(Defects!M13="4.0 - 4.5",4.25,IF(Defects!M13="4.5 - 5.0",4.75,IF(Defects!M13="5.0 - 5.5",5.25,IF(Defects!M13="5.5 - 6.0",5.75,IF(Defects!M13="6.0 - 6.5",6.25,IF(Defects!M13="6.5 - 7.0",6.75,IF(Defects!M13="7.0 - 7.5",7.25,IF(Defects!M13="7.5 - 8.0",7.75,IF(Defects!M13="8.0 - 8.5",8.25,IF(Defects!M13="8.5 - 9.0",8.75,IF(Defects!M13="9.0 - 9.5",9.25,IF(Defects!M13="9.5 - 10.0",9.75,0))))))))))))))))))))</f>
        <v>0</v>
      </c>
      <c r="E19" s="27">
        <f>IF(Defects!L13="yes",1,IF(Defects!L13="no",0.5,0))</f>
        <v>0</v>
      </c>
      <c r="G19" s="28">
        <f t="shared" si="2"/>
        <v>0</v>
      </c>
      <c r="H19" s="29">
        <f t="shared" si="3"/>
        <v>0</v>
      </c>
      <c r="J19" s="34">
        <f t="array" ref="J19">MIN(ABS($O19:$DJ19))</f>
        <v>0</v>
      </c>
      <c r="K19" s="34">
        <f t="array" ref="K19">MATCH($J19,ABS($O19:$DJ19),0)</f>
        <v>1</v>
      </c>
      <c r="L19" s="35" t="s">
        <v>66</v>
      </c>
      <c r="M19" s="20"/>
      <c r="N19" s="18"/>
      <c r="O19" s="36">
        <f t="shared" si="4"/>
        <v>0</v>
      </c>
      <c r="P19" s="36">
        <f t="shared" si="5"/>
        <v>0</v>
      </c>
      <c r="Q19" s="36">
        <f t="shared" si="5"/>
        <v>0</v>
      </c>
      <c r="R19" s="36">
        <f t="shared" si="5"/>
        <v>0</v>
      </c>
      <c r="S19" s="36">
        <f t="shared" si="5"/>
        <v>0</v>
      </c>
      <c r="T19" s="36">
        <f t="shared" si="5"/>
        <v>0</v>
      </c>
      <c r="U19" s="36">
        <f t="shared" si="5"/>
        <v>0</v>
      </c>
      <c r="V19" s="36">
        <f t="shared" si="5"/>
        <v>0</v>
      </c>
      <c r="W19" s="36">
        <f t="shared" si="5"/>
        <v>0</v>
      </c>
      <c r="X19" s="36">
        <f t="shared" si="5"/>
        <v>0</v>
      </c>
      <c r="Y19" s="36">
        <f t="shared" si="5"/>
        <v>0</v>
      </c>
      <c r="Z19" s="36">
        <f t="shared" si="5"/>
        <v>0</v>
      </c>
      <c r="AA19" s="36">
        <f t="shared" si="5"/>
        <v>0</v>
      </c>
      <c r="AB19" s="36">
        <f t="shared" si="5"/>
        <v>0</v>
      </c>
      <c r="AC19" s="36">
        <f t="shared" si="5"/>
        <v>0</v>
      </c>
      <c r="AD19" s="36">
        <f t="shared" si="5"/>
        <v>0</v>
      </c>
      <c r="AE19" s="36">
        <f t="shared" si="5"/>
        <v>0</v>
      </c>
      <c r="AF19" s="36">
        <f t="shared" si="5"/>
        <v>0</v>
      </c>
      <c r="AG19" s="36">
        <f t="shared" si="5"/>
        <v>0</v>
      </c>
      <c r="AH19" s="36">
        <f t="shared" si="5"/>
        <v>0</v>
      </c>
      <c r="AI19" s="36">
        <f t="shared" si="5"/>
        <v>0</v>
      </c>
      <c r="AJ19" s="36">
        <f t="shared" si="5"/>
        <v>0</v>
      </c>
      <c r="AK19" s="36">
        <f t="shared" si="5"/>
        <v>0</v>
      </c>
      <c r="AL19" s="36">
        <f t="shared" si="5"/>
        <v>0</v>
      </c>
      <c r="AM19" s="36">
        <f t="shared" si="5"/>
        <v>0</v>
      </c>
      <c r="AN19" s="36">
        <f t="shared" si="5"/>
        <v>0</v>
      </c>
      <c r="AO19" s="36">
        <f t="shared" si="5"/>
        <v>0</v>
      </c>
      <c r="AP19" s="36">
        <f t="shared" si="5"/>
        <v>0</v>
      </c>
      <c r="AQ19" s="36">
        <f t="shared" si="5"/>
        <v>0</v>
      </c>
      <c r="AR19" s="36">
        <f t="shared" si="5"/>
        <v>0</v>
      </c>
      <c r="AS19" s="36">
        <f t="shared" si="5"/>
        <v>0</v>
      </c>
      <c r="AT19" s="36">
        <f t="shared" si="5"/>
        <v>0</v>
      </c>
      <c r="AU19" s="36">
        <f t="shared" si="5"/>
        <v>0</v>
      </c>
      <c r="AV19" s="36">
        <f t="shared" si="5"/>
        <v>0</v>
      </c>
      <c r="AW19" s="36">
        <f t="shared" si="5"/>
        <v>0</v>
      </c>
      <c r="AX19" s="36">
        <f t="shared" si="5"/>
        <v>0</v>
      </c>
      <c r="AY19" s="36">
        <f t="shared" si="5"/>
        <v>0</v>
      </c>
      <c r="AZ19" s="36">
        <f t="shared" si="5"/>
        <v>0</v>
      </c>
      <c r="BA19" s="36">
        <f t="shared" si="5"/>
        <v>0</v>
      </c>
      <c r="BB19" s="36">
        <f t="shared" si="5"/>
        <v>0</v>
      </c>
      <c r="BC19" s="36">
        <f t="shared" si="5"/>
        <v>0</v>
      </c>
      <c r="BD19" s="36">
        <f t="shared" si="5"/>
        <v>0</v>
      </c>
      <c r="BE19" s="36">
        <f t="shared" si="5"/>
        <v>0</v>
      </c>
      <c r="BF19" s="36">
        <f t="shared" si="5"/>
        <v>0</v>
      </c>
      <c r="BG19" s="36">
        <f t="shared" si="5"/>
        <v>0</v>
      </c>
      <c r="BH19" s="36">
        <f t="shared" si="5"/>
        <v>0</v>
      </c>
      <c r="BI19" s="36">
        <f t="shared" si="5"/>
        <v>0</v>
      </c>
      <c r="BJ19" s="36">
        <f t="shared" si="5"/>
        <v>0</v>
      </c>
      <c r="BK19" s="36">
        <f t="shared" si="5"/>
        <v>0</v>
      </c>
      <c r="BL19" s="36">
        <f t="shared" si="5"/>
        <v>0</v>
      </c>
      <c r="BM19" s="36">
        <f t="shared" si="5"/>
        <v>0</v>
      </c>
      <c r="BN19" s="36">
        <f t="shared" si="5"/>
        <v>0</v>
      </c>
      <c r="BO19" s="36">
        <f t="shared" si="5"/>
        <v>0</v>
      </c>
      <c r="BP19" s="36">
        <f t="shared" si="5"/>
        <v>0</v>
      </c>
      <c r="BQ19" s="36">
        <f t="shared" si="5"/>
        <v>0</v>
      </c>
      <c r="BR19" s="36">
        <f t="shared" si="5"/>
        <v>0</v>
      </c>
      <c r="BS19" s="36">
        <f t="shared" si="5"/>
        <v>0</v>
      </c>
      <c r="BT19" s="36">
        <f t="shared" si="5"/>
        <v>0</v>
      </c>
      <c r="BU19" s="36">
        <f t="shared" si="5"/>
        <v>0</v>
      </c>
      <c r="BV19" s="36">
        <f t="shared" si="5"/>
        <v>0</v>
      </c>
      <c r="BW19" s="36">
        <f t="shared" si="5"/>
        <v>0</v>
      </c>
      <c r="BX19" s="36">
        <f t="shared" si="5"/>
        <v>0</v>
      </c>
      <c r="BY19" s="36">
        <f t="shared" si="5"/>
        <v>0</v>
      </c>
      <c r="BZ19" s="36">
        <f t="shared" ref="BZ19:CO36" si="6">IF($A19&lt;&gt;0,10*LOG10($C19*$E19)+13.2-20*LOG10(SQRT(BZ$10^2+($D19-$C$6)^2))-SQRT(BZ$10^2+($D19-$C$6)^2)/200-10*LOG10($H19)+10*LOG10(SQRT(($C$6-$C$5)^2+($C$7+BZ$10)^2))+7*LOG10(5+($G19+SQRT(BZ$10^2+($B19-$C$6)^2)-SQRT(($C$6-$C$5)^2+($C$7+BZ$10)^2))*(70+0.25*SQRT(($C$6-$C$5)^2+($C$7+BZ$10)^2))/(1+0.2*($G19+SQRT(BZ$10^2+($B19-$C$6)^2)-SQRT(($C$6-$C$5)^2+($C$7+BZ$10)^2)))),0)</f>
        <v>0</v>
      </c>
      <c r="CA19" s="36">
        <f t="shared" si="6"/>
        <v>0</v>
      </c>
      <c r="CB19" s="36">
        <f t="shared" si="1"/>
        <v>0</v>
      </c>
      <c r="CC19" s="36">
        <f t="shared" si="1"/>
        <v>0</v>
      </c>
      <c r="CD19" s="36">
        <f t="shared" si="1"/>
        <v>0</v>
      </c>
      <c r="CE19" s="36">
        <f t="shared" si="1"/>
        <v>0</v>
      </c>
      <c r="CF19" s="36">
        <f t="shared" si="1"/>
        <v>0</v>
      </c>
      <c r="CG19" s="36">
        <f t="shared" si="1"/>
        <v>0</v>
      </c>
      <c r="CH19" s="36">
        <f t="shared" si="1"/>
        <v>0</v>
      </c>
      <c r="CI19" s="36">
        <f t="shared" si="1"/>
        <v>0</v>
      </c>
      <c r="CJ19" s="36">
        <f t="shared" si="1"/>
        <v>0</v>
      </c>
      <c r="CK19" s="36">
        <f t="shared" si="1"/>
        <v>0</v>
      </c>
      <c r="CL19" s="36">
        <f t="shared" ref="CL19:DA35" si="7">IF($A19&lt;&gt;0,10*LOG10($C19*$E19)+13.2-20*LOG10(SQRT(CL$10^2+($D19-$C$6)^2))-SQRT(CL$10^2+($D19-$C$6)^2)/200-10*LOG10($H19)+10*LOG10(SQRT(($C$6-$C$5)^2+($C$7+CL$10)^2))+7*LOG10(5+($G19+SQRT(CL$10^2+($B19-$C$6)^2)-SQRT(($C$6-$C$5)^2+($C$7+CL$10)^2))*(70+0.25*SQRT(($C$6-$C$5)^2+($C$7+CL$10)^2))/(1+0.2*($G19+SQRT(CL$10^2+($B19-$C$6)^2)-SQRT(($C$6-$C$5)^2+($C$7+CL$10)^2)))),0)</f>
        <v>0</v>
      </c>
      <c r="CM19" s="36">
        <f t="shared" si="7"/>
        <v>0</v>
      </c>
      <c r="CN19" s="36">
        <f t="shared" si="7"/>
        <v>0</v>
      </c>
      <c r="CO19" s="36">
        <f t="shared" si="7"/>
        <v>0</v>
      </c>
      <c r="CP19" s="36">
        <f t="shared" si="7"/>
        <v>0</v>
      </c>
      <c r="CQ19" s="36">
        <f t="shared" si="7"/>
        <v>0</v>
      </c>
      <c r="CR19" s="36">
        <f t="shared" si="7"/>
        <v>0</v>
      </c>
      <c r="CS19" s="36">
        <f t="shared" si="7"/>
        <v>0</v>
      </c>
      <c r="CT19" s="36">
        <f t="shared" si="7"/>
        <v>0</v>
      </c>
      <c r="CU19" s="36">
        <f t="shared" si="7"/>
        <v>0</v>
      </c>
      <c r="CV19" s="36">
        <f t="shared" si="7"/>
        <v>0</v>
      </c>
      <c r="CW19" s="36">
        <f t="shared" si="7"/>
        <v>0</v>
      </c>
      <c r="CX19" s="36">
        <f t="shared" si="7"/>
        <v>0</v>
      </c>
      <c r="CY19" s="36">
        <f t="shared" si="7"/>
        <v>0</v>
      </c>
      <c r="CZ19" s="36">
        <f t="shared" si="7"/>
        <v>0</v>
      </c>
      <c r="DA19" s="36">
        <f t="shared" si="7"/>
        <v>0</v>
      </c>
      <c r="DB19" s="36">
        <f t="shared" ref="DB19:DJ37" si="8">IF($A19&lt;&gt;0,10*LOG10($C19*$E19)+13.2-20*LOG10(SQRT(DB$10^2+($D19-$C$6)^2))-SQRT(DB$10^2+($D19-$C$6)^2)/200-10*LOG10($H19)+10*LOG10(SQRT(($C$6-$C$5)^2+($C$7+DB$10)^2))+7*LOG10(5+($G19+SQRT(DB$10^2+($B19-$C$6)^2)-SQRT(($C$6-$C$5)^2+($C$7+DB$10)^2))*(70+0.25*SQRT(($C$6-$C$5)^2+($C$7+DB$10)^2))/(1+0.2*($G19+SQRT(DB$10^2+($B19-$C$6)^2)-SQRT(($C$6-$C$5)^2+($C$7+DB$10)^2)))),0)</f>
        <v>0</v>
      </c>
      <c r="DC19" s="36">
        <f t="shared" si="8"/>
        <v>0</v>
      </c>
      <c r="DD19" s="36">
        <f t="shared" si="8"/>
        <v>0</v>
      </c>
      <c r="DE19" s="36">
        <f t="shared" si="8"/>
        <v>0</v>
      </c>
      <c r="DF19" s="36">
        <f t="shared" si="8"/>
        <v>0</v>
      </c>
      <c r="DG19" s="36">
        <f t="shared" si="8"/>
        <v>0</v>
      </c>
      <c r="DH19" s="36">
        <f t="shared" si="8"/>
        <v>0</v>
      </c>
      <c r="DI19" s="36">
        <f t="shared" si="8"/>
        <v>0</v>
      </c>
      <c r="DJ19" s="36">
        <f t="shared" si="8"/>
        <v>0</v>
      </c>
    </row>
    <row r="20" spans="1:114" x14ac:dyDescent="0.25">
      <c r="A20" s="25">
        <f>IF(Defects!$B14="",0,Defects!$B14)</f>
        <v>0</v>
      </c>
      <c r="B20" s="27">
        <f>Defects!D14</f>
        <v>0</v>
      </c>
      <c r="C20" s="22">
        <f>IF(Defects!O14="&lt; 4",2,IF(Defects!O14="4 - 8",6,IF(Defects!O14="8 - 15",11.5,IF(Defects!O14="15 - 35",25,IF(Defects!O14="35 - 65",50,IF(Defects!O14="65 - 125",95,IF(Defects!O14="125 - 235",180,IF(Defects!O14="235 - 415",325,IF(Defects!O14="&gt; 415",600,0)))))))))*IF(Defects!P14="&lt; 4",2,IF(Defects!P14="4 - 8",6,IF(Defects!P14="8 - 15",11.5,IF(Defects!P14="15 - 35",25,IF(Defects!P14="35 - 65",50,IF(Defects!P14="65 - 125",95,IF(Defects!P14="125 - 235",180,IF(Defects!P14="235 - 415",325,IF(Defects!P14="&gt; 415",600,0)))))))))/10000</f>
        <v>0</v>
      </c>
      <c r="D20" s="22">
        <f>IF(Defects!M14="0.0 - 0.5",0.25,IF(Defects!M14="0.5 - 1.0",0.75,IF(Defects!M14="1.0 - 1.5",1.25,IF(Defects!M14="1.5 - 2.0",1.75,IF(Defects!M14="2.0 - 2.5",2.25,IF(Defects!M14="2.5 - 3.0",3.75,IF(Defects!M14="3.0 - 3.5",3.25,IF(Defects!M14="3.5 - 4.0",3.75,IF(Defects!M14="4.0 - 4.5",4.25,IF(Defects!M14="4.5 - 5.0",4.75,IF(Defects!M14="5.0 - 5.5",5.25,IF(Defects!M14="5.5 - 6.0",5.75,IF(Defects!M14="6.0 - 6.5",6.25,IF(Defects!M14="6.5 - 7.0",6.75,IF(Defects!M14="7.0 - 7.5",7.25,IF(Defects!M14="7.5 - 8.0",7.75,IF(Defects!M14="8.0 - 8.5",8.25,IF(Defects!M14="8.5 - 9.0",8.75,IF(Defects!M14="9.0 - 9.5",9.25,IF(Defects!M14="9.5 - 10.0",9.75,0))))))))))))))))))))</f>
        <v>0</v>
      </c>
      <c r="E20" s="27">
        <f>IF(Defects!L14="yes",1,IF(Defects!L14="no",0.5,0))</f>
        <v>0</v>
      </c>
      <c r="G20" s="28">
        <f t="shared" si="2"/>
        <v>0</v>
      </c>
      <c r="H20" s="29">
        <f t="shared" si="3"/>
        <v>0</v>
      </c>
      <c r="J20" s="34">
        <f t="array" ref="J20">MIN(ABS($O20:$DJ20))</f>
        <v>0</v>
      </c>
      <c r="K20" s="34">
        <f t="array" ref="K20">MATCH($J20,ABS($O20:$DJ20),0)</f>
        <v>1</v>
      </c>
      <c r="L20" s="35" t="s">
        <v>66</v>
      </c>
      <c r="N20" s="45"/>
      <c r="O20" s="36">
        <f t="shared" si="4"/>
        <v>0</v>
      </c>
      <c r="P20" s="36">
        <f t="shared" si="4"/>
        <v>0</v>
      </c>
      <c r="Q20" s="36">
        <f t="shared" si="4"/>
        <v>0</v>
      </c>
      <c r="R20" s="36">
        <f t="shared" si="4"/>
        <v>0</v>
      </c>
      <c r="S20" s="36">
        <f t="shared" si="4"/>
        <v>0</v>
      </c>
      <c r="T20" s="36">
        <f t="shared" si="4"/>
        <v>0</v>
      </c>
      <c r="U20" s="36">
        <f t="shared" si="4"/>
        <v>0</v>
      </c>
      <c r="V20" s="36">
        <f t="shared" si="4"/>
        <v>0</v>
      </c>
      <c r="W20" s="36">
        <f t="shared" si="4"/>
        <v>0</v>
      </c>
      <c r="X20" s="36">
        <f t="shared" si="4"/>
        <v>0</v>
      </c>
      <c r="Y20" s="36">
        <f t="shared" si="4"/>
        <v>0</v>
      </c>
      <c r="Z20" s="36">
        <f t="shared" si="4"/>
        <v>0</v>
      </c>
      <c r="AA20" s="36">
        <f t="shared" si="4"/>
        <v>0</v>
      </c>
      <c r="AB20" s="36">
        <f t="shared" si="4"/>
        <v>0</v>
      </c>
      <c r="AC20" s="36">
        <f t="shared" si="4"/>
        <v>0</v>
      </c>
      <c r="AD20" s="36">
        <f t="shared" si="4"/>
        <v>0</v>
      </c>
      <c r="AE20" s="36">
        <f t="shared" ref="AE20:AT36" si="9">IF($A20&lt;&gt;0,10*LOG10($C20*$E20)+13.2-20*LOG10(SQRT(AE$10^2+($D20-$C$6)^2))-SQRT(AE$10^2+($D20-$C$6)^2)/200-10*LOG10($H20)+10*LOG10(SQRT(($C$6-$C$5)^2+($C$7+AE$10)^2))+7*LOG10(5+($G20+SQRT(AE$10^2+($B20-$C$6)^2)-SQRT(($C$6-$C$5)^2+($C$7+AE$10)^2))*(70+0.25*SQRT(($C$6-$C$5)^2+($C$7+AE$10)^2))/(1+0.2*($G20+SQRT(AE$10^2+($B20-$C$6)^2)-SQRT(($C$6-$C$5)^2+($C$7+AE$10)^2)))),0)</f>
        <v>0</v>
      </c>
      <c r="AF20" s="36">
        <f t="shared" si="9"/>
        <v>0</v>
      </c>
      <c r="AG20" s="36">
        <f t="shared" si="9"/>
        <v>0</v>
      </c>
      <c r="AH20" s="36">
        <f t="shared" si="9"/>
        <v>0</v>
      </c>
      <c r="AI20" s="36">
        <f t="shared" si="9"/>
        <v>0</v>
      </c>
      <c r="AJ20" s="36">
        <f t="shared" si="9"/>
        <v>0</v>
      </c>
      <c r="AK20" s="36">
        <f t="shared" si="9"/>
        <v>0</v>
      </c>
      <c r="AL20" s="36">
        <f t="shared" si="9"/>
        <v>0</v>
      </c>
      <c r="AM20" s="36">
        <f t="shared" si="9"/>
        <v>0</v>
      </c>
      <c r="AN20" s="36">
        <f t="shared" si="9"/>
        <v>0</v>
      </c>
      <c r="AO20" s="36">
        <f t="shared" si="9"/>
        <v>0</v>
      </c>
      <c r="AP20" s="36">
        <f t="shared" si="9"/>
        <v>0</v>
      </c>
      <c r="AQ20" s="36">
        <f t="shared" si="9"/>
        <v>0</v>
      </c>
      <c r="AR20" s="36">
        <f t="shared" si="9"/>
        <v>0</v>
      </c>
      <c r="AS20" s="36">
        <f t="shared" si="9"/>
        <v>0</v>
      </c>
      <c r="AT20" s="36">
        <f t="shared" si="9"/>
        <v>0</v>
      </c>
      <c r="AU20" s="36">
        <f t="shared" ref="AU20:BJ35" si="10">IF($A20&lt;&gt;0,10*LOG10($C20*$E20)+13.2-20*LOG10(SQRT(AU$10^2+($D20-$C$6)^2))-SQRT(AU$10^2+($D20-$C$6)^2)/200-10*LOG10($H20)+10*LOG10(SQRT(($C$6-$C$5)^2+($C$7+AU$10)^2))+7*LOG10(5+($G20+SQRT(AU$10^2+($B20-$C$6)^2)-SQRT(($C$6-$C$5)^2+($C$7+AU$10)^2))*(70+0.25*SQRT(($C$6-$C$5)^2+($C$7+AU$10)^2))/(1+0.2*($G20+SQRT(AU$10^2+($B20-$C$6)^2)-SQRT(($C$6-$C$5)^2+($C$7+AU$10)^2)))),0)</f>
        <v>0</v>
      </c>
      <c r="AV20" s="36">
        <f t="shared" si="10"/>
        <v>0</v>
      </c>
      <c r="AW20" s="36">
        <f t="shared" si="10"/>
        <v>0</v>
      </c>
      <c r="AX20" s="36">
        <f t="shared" si="10"/>
        <v>0</v>
      </c>
      <c r="AY20" s="36">
        <f t="shared" si="10"/>
        <v>0</v>
      </c>
      <c r="AZ20" s="36">
        <f t="shared" si="10"/>
        <v>0</v>
      </c>
      <c r="BA20" s="36">
        <f t="shared" si="10"/>
        <v>0</v>
      </c>
      <c r="BB20" s="36">
        <f t="shared" si="10"/>
        <v>0</v>
      </c>
      <c r="BC20" s="36">
        <f t="shared" si="10"/>
        <v>0</v>
      </c>
      <c r="BD20" s="36">
        <f t="shared" si="10"/>
        <v>0</v>
      </c>
      <c r="BE20" s="36">
        <f t="shared" si="10"/>
        <v>0</v>
      </c>
      <c r="BF20" s="36">
        <f t="shared" si="10"/>
        <v>0</v>
      </c>
      <c r="BG20" s="36">
        <f t="shared" si="10"/>
        <v>0</v>
      </c>
      <c r="BH20" s="36">
        <f t="shared" si="10"/>
        <v>0</v>
      </c>
      <c r="BI20" s="36">
        <f t="shared" si="10"/>
        <v>0</v>
      </c>
      <c r="BJ20" s="36">
        <f t="shared" si="10"/>
        <v>0</v>
      </c>
      <c r="BK20" s="36">
        <f t="shared" ref="BK20:BZ36" si="11">IF($A20&lt;&gt;0,10*LOG10($C20*$E20)+13.2-20*LOG10(SQRT(BK$10^2+($D20-$C$6)^2))-SQRT(BK$10^2+($D20-$C$6)^2)/200-10*LOG10($H20)+10*LOG10(SQRT(($C$6-$C$5)^2+($C$7+BK$10)^2))+7*LOG10(5+($G20+SQRT(BK$10^2+($B20-$C$6)^2)-SQRT(($C$6-$C$5)^2+($C$7+BK$10)^2))*(70+0.25*SQRT(($C$6-$C$5)^2+($C$7+BK$10)^2))/(1+0.2*($G20+SQRT(BK$10^2+($B20-$C$6)^2)-SQRT(($C$6-$C$5)^2+($C$7+BK$10)^2)))),0)</f>
        <v>0</v>
      </c>
      <c r="BL20" s="36">
        <f t="shared" si="11"/>
        <v>0</v>
      </c>
      <c r="BM20" s="36">
        <f t="shared" si="11"/>
        <v>0</v>
      </c>
      <c r="BN20" s="36">
        <f t="shared" si="11"/>
        <v>0</v>
      </c>
      <c r="BO20" s="36">
        <f t="shared" si="11"/>
        <v>0</v>
      </c>
      <c r="BP20" s="36">
        <f t="shared" si="11"/>
        <v>0</v>
      </c>
      <c r="BQ20" s="36">
        <f t="shared" si="11"/>
        <v>0</v>
      </c>
      <c r="BR20" s="36">
        <f t="shared" si="11"/>
        <v>0</v>
      </c>
      <c r="BS20" s="36">
        <f t="shared" si="11"/>
        <v>0</v>
      </c>
      <c r="BT20" s="36">
        <f t="shared" si="11"/>
        <v>0</v>
      </c>
      <c r="BU20" s="36">
        <f t="shared" si="11"/>
        <v>0</v>
      </c>
      <c r="BV20" s="36">
        <f t="shared" si="11"/>
        <v>0</v>
      </c>
      <c r="BW20" s="36">
        <f t="shared" si="11"/>
        <v>0</v>
      </c>
      <c r="BX20" s="36">
        <f t="shared" si="11"/>
        <v>0</v>
      </c>
      <c r="BY20" s="36">
        <f t="shared" si="11"/>
        <v>0</v>
      </c>
      <c r="BZ20" s="36">
        <f t="shared" si="11"/>
        <v>0</v>
      </c>
      <c r="CA20" s="36">
        <f t="shared" si="6"/>
        <v>0</v>
      </c>
      <c r="CB20" s="36">
        <f t="shared" si="6"/>
        <v>0</v>
      </c>
      <c r="CC20" s="36">
        <f t="shared" si="6"/>
        <v>0</v>
      </c>
      <c r="CD20" s="36">
        <f t="shared" si="6"/>
        <v>0</v>
      </c>
      <c r="CE20" s="36">
        <f t="shared" si="6"/>
        <v>0</v>
      </c>
      <c r="CF20" s="36">
        <f t="shared" si="6"/>
        <v>0</v>
      </c>
      <c r="CG20" s="36">
        <f t="shared" si="6"/>
        <v>0</v>
      </c>
      <c r="CH20" s="36">
        <f t="shared" si="6"/>
        <v>0</v>
      </c>
      <c r="CI20" s="36">
        <f t="shared" si="6"/>
        <v>0</v>
      </c>
      <c r="CJ20" s="36">
        <f t="shared" si="6"/>
        <v>0</v>
      </c>
      <c r="CK20" s="36">
        <f t="shared" si="6"/>
        <v>0</v>
      </c>
      <c r="CL20" s="36">
        <f t="shared" si="6"/>
        <v>0</v>
      </c>
      <c r="CM20" s="36">
        <f t="shared" si="6"/>
        <v>0</v>
      </c>
      <c r="CN20" s="36">
        <f t="shared" si="6"/>
        <v>0</v>
      </c>
      <c r="CO20" s="36">
        <f t="shared" si="6"/>
        <v>0</v>
      </c>
      <c r="CP20" s="36">
        <f t="shared" si="7"/>
        <v>0</v>
      </c>
      <c r="CQ20" s="36">
        <f t="shared" si="7"/>
        <v>0</v>
      </c>
      <c r="CR20" s="36">
        <f t="shared" si="7"/>
        <v>0</v>
      </c>
      <c r="CS20" s="36">
        <f t="shared" si="7"/>
        <v>0</v>
      </c>
      <c r="CT20" s="36">
        <f t="shared" si="7"/>
        <v>0</v>
      </c>
      <c r="CU20" s="36">
        <f t="shared" si="7"/>
        <v>0</v>
      </c>
      <c r="CV20" s="36">
        <f t="shared" si="7"/>
        <v>0</v>
      </c>
      <c r="CW20" s="36">
        <f t="shared" si="7"/>
        <v>0</v>
      </c>
      <c r="CX20" s="36">
        <f t="shared" si="7"/>
        <v>0</v>
      </c>
      <c r="CY20" s="36">
        <f t="shared" si="7"/>
        <v>0</v>
      </c>
      <c r="CZ20" s="36">
        <f t="shared" si="7"/>
        <v>0</v>
      </c>
      <c r="DA20" s="36">
        <f t="shared" si="7"/>
        <v>0</v>
      </c>
      <c r="DB20" s="36">
        <f t="shared" si="8"/>
        <v>0</v>
      </c>
      <c r="DC20" s="36">
        <f t="shared" si="8"/>
        <v>0</v>
      </c>
      <c r="DD20" s="36">
        <f t="shared" si="8"/>
        <v>0</v>
      </c>
      <c r="DE20" s="36">
        <f t="shared" si="8"/>
        <v>0</v>
      </c>
      <c r="DF20" s="36">
        <f t="shared" si="8"/>
        <v>0</v>
      </c>
      <c r="DG20" s="36">
        <f t="shared" si="8"/>
        <v>0</v>
      </c>
      <c r="DH20" s="36">
        <f t="shared" si="8"/>
        <v>0</v>
      </c>
      <c r="DI20" s="36">
        <f t="shared" si="8"/>
        <v>0</v>
      </c>
      <c r="DJ20" s="36">
        <f t="shared" si="8"/>
        <v>0</v>
      </c>
    </row>
    <row r="21" spans="1:114" x14ac:dyDescent="0.25">
      <c r="A21" s="25">
        <f>IF(Defects!$B15="",0,Defects!$B15)</f>
        <v>0</v>
      </c>
      <c r="B21" s="27">
        <f>Defects!D15</f>
        <v>0</v>
      </c>
      <c r="C21" s="22">
        <f>IF(Defects!O15="&lt; 4",2,IF(Defects!O15="4 - 8",6,IF(Defects!O15="8 - 15",11.5,IF(Defects!O15="15 - 35",25,IF(Defects!O15="35 - 65",50,IF(Defects!O15="65 - 125",95,IF(Defects!O15="125 - 235",180,IF(Defects!O15="235 - 415",325,IF(Defects!O15="&gt; 415",600,0)))))))))*IF(Defects!P15="&lt; 4",2,IF(Defects!P15="4 - 8",6,IF(Defects!P15="8 - 15",11.5,IF(Defects!P15="15 - 35",25,IF(Defects!P15="35 - 65",50,IF(Defects!P15="65 - 125",95,IF(Defects!P15="125 - 235",180,IF(Defects!P15="235 - 415",325,IF(Defects!P15="&gt; 415",600,0)))))))))/10000</f>
        <v>0</v>
      </c>
      <c r="D21" s="22">
        <f>IF(Defects!M15="0.0 - 0.5",0.25,IF(Defects!M15="0.5 - 1.0",0.75,IF(Defects!M15="1.0 - 1.5",1.25,IF(Defects!M15="1.5 - 2.0",1.75,IF(Defects!M15="2.0 - 2.5",2.25,IF(Defects!M15="2.5 - 3.0",3.75,IF(Defects!M15="3.0 - 3.5",3.25,IF(Defects!M15="3.5 - 4.0",3.75,IF(Defects!M15="4.0 - 4.5",4.25,IF(Defects!M15="4.5 - 5.0",4.75,IF(Defects!M15="5.0 - 5.5",5.25,IF(Defects!M15="5.5 - 6.0",5.75,IF(Defects!M15="6.0 - 6.5",6.25,IF(Defects!M15="6.5 - 7.0",6.75,IF(Defects!M15="7.0 - 7.5",7.25,IF(Defects!M15="7.5 - 8.0",7.75,IF(Defects!M15="8.0 - 8.5",8.25,IF(Defects!M15="8.5 - 9.0",8.75,IF(Defects!M15="9.0 - 9.5",9.25,IF(Defects!M15="9.5 - 10.0",9.75,0))))))))))))))))))))</f>
        <v>0</v>
      </c>
      <c r="E21" s="27">
        <f>IF(Defects!L15="yes",1,IF(Defects!L15="no",0.5,0))</f>
        <v>0</v>
      </c>
      <c r="G21" s="28">
        <f t="shared" si="2"/>
        <v>0</v>
      </c>
      <c r="H21" s="29">
        <f t="shared" si="3"/>
        <v>0</v>
      </c>
      <c r="J21" s="34">
        <f t="array" ref="J21">MIN(ABS($O21:$DJ21))</f>
        <v>0</v>
      </c>
      <c r="K21" s="34">
        <f t="array" ref="K21">MATCH($J21,ABS($O21:$DJ21),0)</f>
        <v>1</v>
      </c>
      <c r="L21" s="35" t="s">
        <v>66</v>
      </c>
      <c r="N21" s="45"/>
      <c r="O21" s="36">
        <f t="shared" si="4"/>
        <v>0</v>
      </c>
      <c r="P21" s="36">
        <f t="shared" si="4"/>
        <v>0</v>
      </c>
      <c r="Q21" s="36">
        <f t="shared" si="4"/>
        <v>0</v>
      </c>
      <c r="R21" s="36">
        <f t="shared" si="4"/>
        <v>0</v>
      </c>
      <c r="S21" s="36">
        <f t="shared" si="4"/>
        <v>0</v>
      </c>
      <c r="T21" s="36">
        <f t="shared" si="4"/>
        <v>0</v>
      </c>
      <c r="U21" s="36">
        <f t="shared" si="4"/>
        <v>0</v>
      </c>
      <c r="V21" s="36">
        <f t="shared" si="4"/>
        <v>0</v>
      </c>
      <c r="W21" s="36">
        <f t="shared" si="4"/>
        <v>0</v>
      </c>
      <c r="X21" s="36">
        <f t="shared" si="4"/>
        <v>0</v>
      </c>
      <c r="Y21" s="36">
        <f t="shared" si="4"/>
        <v>0</v>
      </c>
      <c r="Z21" s="36">
        <f t="shared" si="4"/>
        <v>0</v>
      </c>
      <c r="AA21" s="36">
        <f t="shared" si="4"/>
        <v>0</v>
      </c>
      <c r="AB21" s="36">
        <f t="shared" si="4"/>
        <v>0</v>
      </c>
      <c r="AC21" s="36">
        <f t="shared" si="4"/>
        <v>0</v>
      </c>
      <c r="AD21" s="36">
        <f t="shared" si="4"/>
        <v>0</v>
      </c>
      <c r="AE21" s="36">
        <f t="shared" si="9"/>
        <v>0</v>
      </c>
      <c r="AF21" s="36">
        <f t="shared" si="9"/>
        <v>0</v>
      </c>
      <c r="AG21" s="36">
        <f t="shared" si="9"/>
        <v>0</v>
      </c>
      <c r="AH21" s="36">
        <f t="shared" si="9"/>
        <v>0</v>
      </c>
      <c r="AI21" s="36">
        <f t="shared" si="9"/>
        <v>0</v>
      </c>
      <c r="AJ21" s="36">
        <f t="shared" si="9"/>
        <v>0</v>
      </c>
      <c r="AK21" s="36">
        <f t="shared" si="9"/>
        <v>0</v>
      </c>
      <c r="AL21" s="36">
        <f t="shared" si="9"/>
        <v>0</v>
      </c>
      <c r="AM21" s="36">
        <f t="shared" si="9"/>
        <v>0</v>
      </c>
      <c r="AN21" s="36">
        <f t="shared" si="9"/>
        <v>0</v>
      </c>
      <c r="AO21" s="36">
        <f t="shared" si="9"/>
        <v>0</v>
      </c>
      <c r="AP21" s="36">
        <f t="shared" si="9"/>
        <v>0</v>
      </c>
      <c r="AQ21" s="36">
        <f t="shared" si="9"/>
        <v>0</v>
      </c>
      <c r="AR21" s="36">
        <f t="shared" si="9"/>
        <v>0</v>
      </c>
      <c r="AS21" s="36">
        <f t="shared" si="9"/>
        <v>0</v>
      </c>
      <c r="AT21" s="36">
        <f t="shared" si="9"/>
        <v>0</v>
      </c>
      <c r="AU21" s="36">
        <f t="shared" si="10"/>
        <v>0</v>
      </c>
      <c r="AV21" s="36">
        <f t="shared" si="10"/>
        <v>0</v>
      </c>
      <c r="AW21" s="36">
        <f t="shared" si="10"/>
        <v>0</v>
      </c>
      <c r="AX21" s="36">
        <f t="shared" si="10"/>
        <v>0</v>
      </c>
      <c r="AY21" s="36">
        <f t="shared" si="10"/>
        <v>0</v>
      </c>
      <c r="AZ21" s="36">
        <f t="shared" si="10"/>
        <v>0</v>
      </c>
      <c r="BA21" s="36">
        <f t="shared" si="10"/>
        <v>0</v>
      </c>
      <c r="BB21" s="36">
        <f t="shared" si="10"/>
        <v>0</v>
      </c>
      <c r="BC21" s="36">
        <f t="shared" si="10"/>
        <v>0</v>
      </c>
      <c r="BD21" s="36">
        <f t="shared" si="10"/>
        <v>0</v>
      </c>
      <c r="BE21" s="36">
        <f t="shared" si="10"/>
        <v>0</v>
      </c>
      <c r="BF21" s="36">
        <f t="shared" si="10"/>
        <v>0</v>
      </c>
      <c r="BG21" s="36">
        <f t="shared" si="10"/>
        <v>0</v>
      </c>
      <c r="BH21" s="36">
        <f t="shared" si="10"/>
        <v>0</v>
      </c>
      <c r="BI21" s="36">
        <f t="shared" si="10"/>
        <v>0</v>
      </c>
      <c r="BJ21" s="36">
        <f t="shared" si="10"/>
        <v>0</v>
      </c>
      <c r="BK21" s="36">
        <f t="shared" si="11"/>
        <v>0</v>
      </c>
      <c r="BL21" s="36">
        <f t="shared" si="11"/>
        <v>0</v>
      </c>
      <c r="BM21" s="36">
        <f t="shared" si="11"/>
        <v>0</v>
      </c>
      <c r="BN21" s="36">
        <f t="shared" si="11"/>
        <v>0</v>
      </c>
      <c r="BO21" s="36">
        <f t="shared" si="11"/>
        <v>0</v>
      </c>
      <c r="BP21" s="36">
        <f t="shared" si="11"/>
        <v>0</v>
      </c>
      <c r="BQ21" s="36">
        <f t="shared" si="11"/>
        <v>0</v>
      </c>
      <c r="BR21" s="36">
        <f t="shared" si="11"/>
        <v>0</v>
      </c>
      <c r="BS21" s="36">
        <f t="shared" si="11"/>
        <v>0</v>
      </c>
      <c r="BT21" s="36">
        <f t="shared" si="11"/>
        <v>0</v>
      </c>
      <c r="BU21" s="36">
        <f t="shared" si="11"/>
        <v>0</v>
      </c>
      <c r="BV21" s="36">
        <f t="shared" si="11"/>
        <v>0</v>
      </c>
      <c r="BW21" s="36">
        <f t="shared" si="11"/>
        <v>0</v>
      </c>
      <c r="BX21" s="36">
        <f t="shared" si="11"/>
        <v>0</v>
      </c>
      <c r="BY21" s="36">
        <f t="shared" si="11"/>
        <v>0</v>
      </c>
      <c r="BZ21" s="36">
        <f t="shared" si="11"/>
        <v>0</v>
      </c>
      <c r="CA21" s="36">
        <f t="shared" si="6"/>
        <v>0</v>
      </c>
      <c r="CB21" s="36">
        <f t="shared" si="6"/>
        <v>0</v>
      </c>
      <c r="CC21" s="36">
        <f t="shared" si="6"/>
        <v>0</v>
      </c>
      <c r="CD21" s="36">
        <f t="shared" si="6"/>
        <v>0</v>
      </c>
      <c r="CE21" s="36">
        <f t="shared" si="6"/>
        <v>0</v>
      </c>
      <c r="CF21" s="36">
        <f t="shared" si="6"/>
        <v>0</v>
      </c>
      <c r="CG21" s="36">
        <f t="shared" si="6"/>
        <v>0</v>
      </c>
      <c r="CH21" s="36">
        <f t="shared" si="6"/>
        <v>0</v>
      </c>
      <c r="CI21" s="36">
        <f t="shared" si="6"/>
        <v>0</v>
      </c>
      <c r="CJ21" s="36">
        <f t="shared" si="6"/>
        <v>0</v>
      </c>
      <c r="CK21" s="36">
        <f t="shared" si="6"/>
        <v>0</v>
      </c>
      <c r="CL21" s="36">
        <f t="shared" si="6"/>
        <v>0</v>
      </c>
      <c r="CM21" s="36">
        <f t="shared" si="6"/>
        <v>0</v>
      </c>
      <c r="CN21" s="36">
        <f t="shared" si="6"/>
        <v>0</v>
      </c>
      <c r="CO21" s="36">
        <f t="shared" si="6"/>
        <v>0</v>
      </c>
      <c r="CP21" s="36">
        <f t="shared" si="7"/>
        <v>0</v>
      </c>
      <c r="CQ21" s="36">
        <f t="shared" si="7"/>
        <v>0</v>
      </c>
      <c r="CR21" s="36">
        <f t="shared" si="7"/>
        <v>0</v>
      </c>
      <c r="CS21" s="36">
        <f t="shared" si="7"/>
        <v>0</v>
      </c>
      <c r="CT21" s="36">
        <f t="shared" si="7"/>
        <v>0</v>
      </c>
      <c r="CU21" s="36">
        <f t="shared" si="7"/>
        <v>0</v>
      </c>
      <c r="CV21" s="36">
        <f t="shared" si="7"/>
        <v>0</v>
      </c>
      <c r="CW21" s="36">
        <f t="shared" si="7"/>
        <v>0</v>
      </c>
      <c r="CX21" s="36">
        <f t="shared" si="7"/>
        <v>0</v>
      </c>
      <c r="CY21" s="36">
        <f t="shared" si="7"/>
        <v>0</v>
      </c>
      <c r="CZ21" s="36">
        <f t="shared" si="7"/>
        <v>0</v>
      </c>
      <c r="DA21" s="36">
        <f t="shared" si="7"/>
        <v>0</v>
      </c>
      <c r="DB21" s="36">
        <f t="shared" si="8"/>
        <v>0</v>
      </c>
      <c r="DC21" s="36">
        <f t="shared" si="8"/>
        <v>0</v>
      </c>
      <c r="DD21" s="36">
        <f t="shared" si="8"/>
        <v>0</v>
      </c>
      <c r="DE21" s="36">
        <f t="shared" si="8"/>
        <v>0</v>
      </c>
      <c r="DF21" s="36">
        <f t="shared" si="8"/>
        <v>0</v>
      </c>
      <c r="DG21" s="36">
        <f t="shared" si="8"/>
        <v>0</v>
      </c>
      <c r="DH21" s="36">
        <f t="shared" si="8"/>
        <v>0</v>
      </c>
      <c r="DI21" s="36">
        <f t="shared" si="8"/>
        <v>0</v>
      </c>
      <c r="DJ21" s="36">
        <f t="shared" si="8"/>
        <v>0</v>
      </c>
    </row>
    <row r="22" spans="1:114" x14ac:dyDescent="0.25">
      <c r="A22" s="25">
        <f>IF(Defects!$B16="",0,Defects!$B16)</f>
        <v>0</v>
      </c>
      <c r="B22" s="27">
        <f>Defects!D16</f>
        <v>0</v>
      </c>
      <c r="C22" s="22">
        <f>IF(Defects!O16="&lt; 4",2,IF(Defects!O16="4 - 8",6,IF(Defects!O16="8 - 15",11.5,IF(Defects!O16="15 - 35",25,IF(Defects!O16="35 - 65",50,IF(Defects!O16="65 - 125",95,IF(Defects!O16="125 - 235",180,IF(Defects!O16="235 - 415",325,IF(Defects!O16="&gt; 415",600,0)))))))))*IF(Defects!P16="&lt; 4",2,IF(Defects!P16="4 - 8",6,IF(Defects!P16="8 - 15",11.5,IF(Defects!P16="15 - 35",25,IF(Defects!P16="35 - 65",50,IF(Defects!P16="65 - 125",95,IF(Defects!P16="125 - 235",180,IF(Defects!P16="235 - 415",325,IF(Defects!P16="&gt; 415",600,0)))))))))/10000</f>
        <v>0</v>
      </c>
      <c r="D22" s="22">
        <f>IF(Defects!M16="0.0 - 0.5",0.25,IF(Defects!M16="0.5 - 1.0",0.75,IF(Defects!M16="1.0 - 1.5",1.25,IF(Defects!M16="1.5 - 2.0",1.75,IF(Defects!M16="2.0 - 2.5",2.25,IF(Defects!M16="2.5 - 3.0",3.75,IF(Defects!M16="3.0 - 3.5",3.25,IF(Defects!M16="3.5 - 4.0",3.75,IF(Defects!M16="4.0 - 4.5",4.25,IF(Defects!M16="4.5 - 5.0",4.75,IF(Defects!M16="5.0 - 5.5",5.25,IF(Defects!M16="5.5 - 6.0",5.75,IF(Defects!M16="6.0 - 6.5",6.25,IF(Defects!M16="6.5 - 7.0",6.75,IF(Defects!M16="7.0 - 7.5",7.25,IF(Defects!M16="7.5 - 8.0",7.75,IF(Defects!M16="8.0 - 8.5",8.25,IF(Defects!M16="8.5 - 9.0",8.75,IF(Defects!M16="9.0 - 9.5",9.25,IF(Defects!M16="9.5 - 10.0",9.75,0))))))))))))))))))))</f>
        <v>0</v>
      </c>
      <c r="E22" s="27">
        <f>IF(Defects!L16="yes",1,IF(Defects!L16="no",0.5,0))</f>
        <v>0</v>
      </c>
      <c r="G22" s="28">
        <f t="shared" si="2"/>
        <v>0</v>
      </c>
      <c r="H22" s="29">
        <f t="shared" si="3"/>
        <v>0</v>
      </c>
      <c r="J22" s="34">
        <f t="array" ref="J22">MIN(ABS($O22:$DJ22))</f>
        <v>0</v>
      </c>
      <c r="K22" s="34">
        <f t="array" ref="K22">MATCH($J22,ABS($O22:$DJ22),0)</f>
        <v>1</v>
      </c>
      <c r="L22" s="35" t="s">
        <v>66</v>
      </c>
      <c r="M22" s="18"/>
      <c r="O22" s="36">
        <f t="shared" si="4"/>
        <v>0</v>
      </c>
      <c r="P22" s="36">
        <f t="shared" si="4"/>
        <v>0</v>
      </c>
      <c r="Q22" s="36">
        <f t="shared" si="4"/>
        <v>0</v>
      </c>
      <c r="R22" s="36">
        <f t="shared" si="4"/>
        <v>0</v>
      </c>
      <c r="S22" s="36">
        <f t="shared" si="4"/>
        <v>0</v>
      </c>
      <c r="T22" s="36">
        <f t="shared" si="4"/>
        <v>0</v>
      </c>
      <c r="U22" s="36">
        <f t="shared" si="4"/>
        <v>0</v>
      </c>
      <c r="V22" s="36">
        <f t="shared" si="4"/>
        <v>0</v>
      </c>
      <c r="W22" s="36">
        <f t="shared" si="4"/>
        <v>0</v>
      </c>
      <c r="X22" s="36">
        <f t="shared" si="4"/>
        <v>0</v>
      </c>
      <c r="Y22" s="36">
        <f t="shared" si="4"/>
        <v>0</v>
      </c>
      <c r="Z22" s="36">
        <f t="shared" si="4"/>
        <v>0</v>
      </c>
      <c r="AA22" s="36">
        <f t="shared" si="4"/>
        <v>0</v>
      </c>
      <c r="AB22" s="36">
        <f t="shared" si="4"/>
        <v>0</v>
      </c>
      <c r="AC22" s="36">
        <f t="shared" si="4"/>
        <v>0</v>
      </c>
      <c r="AD22" s="36">
        <f t="shared" si="4"/>
        <v>0</v>
      </c>
      <c r="AE22" s="36">
        <f t="shared" si="9"/>
        <v>0</v>
      </c>
      <c r="AF22" s="36">
        <f t="shared" si="9"/>
        <v>0</v>
      </c>
      <c r="AG22" s="36">
        <f t="shared" si="9"/>
        <v>0</v>
      </c>
      <c r="AH22" s="36">
        <f t="shared" si="9"/>
        <v>0</v>
      </c>
      <c r="AI22" s="36">
        <f t="shared" si="9"/>
        <v>0</v>
      </c>
      <c r="AJ22" s="36">
        <f t="shared" si="9"/>
        <v>0</v>
      </c>
      <c r="AK22" s="36">
        <f t="shared" si="9"/>
        <v>0</v>
      </c>
      <c r="AL22" s="36">
        <f t="shared" si="9"/>
        <v>0</v>
      </c>
      <c r="AM22" s="36">
        <f t="shared" si="9"/>
        <v>0</v>
      </c>
      <c r="AN22" s="36">
        <f t="shared" si="9"/>
        <v>0</v>
      </c>
      <c r="AO22" s="36">
        <f t="shared" si="9"/>
        <v>0</v>
      </c>
      <c r="AP22" s="36">
        <f t="shared" si="9"/>
        <v>0</v>
      </c>
      <c r="AQ22" s="36">
        <f t="shared" si="9"/>
        <v>0</v>
      </c>
      <c r="AR22" s="36">
        <f t="shared" si="9"/>
        <v>0</v>
      </c>
      <c r="AS22" s="36">
        <f t="shared" si="9"/>
        <v>0</v>
      </c>
      <c r="AT22" s="36">
        <f t="shared" si="9"/>
        <v>0</v>
      </c>
      <c r="AU22" s="36">
        <f t="shared" si="10"/>
        <v>0</v>
      </c>
      <c r="AV22" s="36">
        <f t="shared" si="10"/>
        <v>0</v>
      </c>
      <c r="AW22" s="36">
        <f t="shared" si="10"/>
        <v>0</v>
      </c>
      <c r="AX22" s="36">
        <f t="shared" si="10"/>
        <v>0</v>
      </c>
      <c r="AY22" s="36">
        <f t="shared" si="10"/>
        <v>0</v>
      </c>
      <c r="AZ22" s="36">
        <f t="shared" si="10"/>
        <v>0</v>
      </c>
      <c r="BA22" s="36">
        <f t="shared" si="10"/>
        <v>0</v>
      </c>
      <c r="BB22" s="36">
        <f t="shared" si="10"/>
        <v>0</v>
      </c>
      <c r="BC22" s="36">
        <f t="shared" si="10"/>
        <v>0</v>
      </c>
      <c r="BD22" s="36">
        <f t="shared" si="10"/>
        <v>0</v>
      </c>
      <c r="BE22" s="36">
        <f t="shared" si="10"/>
        <v>0</v>
      </c>
      <c r="BF22" s="36">
        <f t="shared" si="10"/>
        <v>0</v>
      </c>
      <c r="BG22" s="36">
        <f t="shared" si="10"/>
        <v>0</v>
      </c>
      <c r="BH22" s="36">
        <f t="shared" si="10"/>
        <v>0</v>
      </c>
      <c r="BI22" s="36">
        <f t="shared" si="10"/>
        <v>0</v>
      </c>
      <c r="BJ22" s="36">
        <f t="shared" si="10"/>
        <v>0</v>
      </c>
      <c r="BK22" s="36">
        <f t="shared" si="11"/>
        <v>0</v>
      </c>
      <c r="BL22" s="36">
        <f t="shared" si="11"/>
        <v>0</v>
      </c>
      <c r="BM22" s="36">
        <f t="shared" si="11"/>
        <v>0</v>
      </c>
      <c r="BN22" s="36">
        <f t="shared" si="11"/>
        <v>0</v>
      </c>
      <c r="BO22" s="36">
        <f t="shared" si="11"/>
        <v>0</v>
      </c>
      <c r="BP22" s="36">
        <f t="shared" si="11"/>
        <v>0</v>
      </c>
      <c r="BQ22" s="36">
        <f t="shared" si="11"/>
        <v>0</v>
      </c>
      <c r="BR22" s="36">
        <f t="shared" si="11"/>
        <v>0</v>
      </c>
      <c r="BS22" s="36">
        <f t="shared" si="11"/>
        <v>0</v>
      </c>
      <c r="BT22" s="36">
        <f t="shared" si="11"/>
        <v>0</v>
      </c>
      <c r="BU22" s="36">
        <f t="shared" si="11"/>
        <v>0</v>
      </c>
      <c r="BV22" s="36">
        <f t="shared" si="11"/>
        <v>0</v>
      </c>
      <c r="BW22" s="36">
        <f t="shared" si="11"/>
        <v>0</v>
      </c>
      <c r="BX22" s="36">
        <f t="shared" si="11"/>
        <v>0</v>
      </c>
      <c r="BY22" s="36">
        <f t="shared" si="11"/>
        <v>0</v>
      </c>
      <c r="BZ22" s="36">
        <f t="shared" si="11"/>
        <v>0</v>
      </c>
      <c r="CA22" s="36">
        <f t="shared" si="6"/>
        <v>0</v>
      </c>
      <c r="CB22" s="36">
        <f t="shared" si="6"/>
        <v>0</v>
      </c>
      <c r="CC22" s="36">
        <f t="shared" si="6"/>
        <v>0</v>
      </c>
      <c r="CD22" s="36">
        <f t="shared" si="6"/>
        <v>0</v>
      </c>
      <c r="CE22" s="36">
        <f t="shared" si="6"/>
        <v>0</v>
      </c>
      <c r="CF22" s="36">
        <f t="shared" si="6"/>
        <v>0</v>
      </c>
      <c r="CG22" s="36">
        <f t="shared" si="6"/>
        <v>0</v>
      </c>
      <c r="CH22" s="36">
        <f t="shared" si="6"/>
        <v>0</v>
      </c>
      <c r="CI22" s="36">
        <f t="shared" si="6"/>
        <v>0</v>
      </c>
      <c r="CJ22" s="36">
        <f t="shared" si="6"/>
        <v>0</v>
      </c>
      <c r="CK22" s="36">
        <f t="shared" si="6"/>
        <v>0</v>
      </c>
      <c r="CL22" s="36">
        <f t="shared" si="6"/>
        <v>0</v>
      </c>
      <c r="CM22" s="36">
        <f t="shared" si="6"/>
        <v>0</v>
      </c>
      <c r="CN22" s="36">
        <f t="shared" si="6"/>
        <v>0</v>
      </c>
      <c r="CO22" s="36">
        <f t="shared" si="6"/>
        <v>0</v>
      </c>
      <c r="CP22" s="36">
        <f t="shared" si="7"/>
        <v>0</v>
      </c>
      <c r="CQ22" s="36">
        <f t="shared" si="7"/>
        <v>0</v>
      </c>
      <c r="CR22" s="36">
        <f t="shared" si="7"/>
        <v>0</v>
      </c>
      <c r="CS22" s="36">
        <f t="shared" si="7"/>
        <v>0</v>
      </c>
      <c r="CT22" s="36">
        <f t="shared" si="7"/>
        <v>0</v>
      </c>
      <c r="CU22" s="36">
        <f t="shared" si="7"/>
        <v>0</v>
      </c>
      <c r="CV22" s="36">
        <f t="shared" si="7"/>
        <v>0</v>
      </c>
      <c r="CW22" s="36">
        <f t="shared" si="7"/>
        <v>0</v>
      </c>
      <c r="CX22" s="36">
        <f t="shared" si="7"/>
        <v>0</v>
      </c>
      <c r="CY22" s="36">
        <f t="shared" si="7"/>
        <v>0</v>
      </c>
      <c r="CZ22" s="36">
        <f t="shared" si="7"/>
        <v>0</v>
      </c>
      <c r="DA22" s="36">
        <f t="shared" si="7"/>
        <v>0</v>
      </c>
      <c r="DB22" s="36">
        <f t="shared" si="8"/>
        <v>0</v>
      </c>
      <c r="DC22" s="36">
        <f t="shared" si="8"/>
        <v>0</v>
      </c>
      <c r="DD22" s="36">
        <f t="shared" si="8"/>
        <v>0</v>
      </c>
      <c r="DE22" s="36">
        <f t="shared" si="8"/>
        <v>0</v>
      </c>
      <c r="DF22" s="36">
        <f t="shared" si="8"/>
        <v>0</v>
      </c>
      <c r="DG22" s="36">
        <f t="shared" si="8"/>
        <v>0</v>
      </c>
      <c r="DH22" s="36">
        <f t="shared" si="8"/>
        <v>0</v>
      </c>
      <c r="DI22" s="36">
        <f t="shared" si="8"/>
        <v>0</v>
      </c>
      <c r="DJ22" s="36">
        <f t="shared" si="8"/>
        <v>0</v>
      </c>
    </row>
    <row r="23" spans="1:114" x14ac:dyDescent="0.25">
      <c r="A23" s="25">
        <f>IF(Defects!$B17="",0,Defects!$B17)</f>
        <v>0</v>
      </c>
      <c r="B23" s="27">
        <f>Defects!D17</f>
        <v>0</v>
      </c>
      <c r="C23" s="22">
        <f>IF(Defects!O17="&lt; 4",2,IF(Defects!O17="4 - 8",6,IF(Defects!O17="8 - 15",11.5,IF(Defects!O17="15 - 35",25,IF(Defects!O17="35 - 65",50,IF(Defects!O17="65 - 125",95,IF(Defects!O17="125 - 235",180,IF(Defects!O17="235 - 415",325,IF(Defects!O17="&gt; 415",600,0)))))))))*IF(Defects!P17="&lt; 4",2,IF(Defects!P17="4 - 8",6,IF(Defects!P17="8 - 15",11.5,IF(Defects!P17="15 - 35",25,IF(Defects!P17="35 - 65",50,IF(Defects!P17="65 - 125",95,IF(Defects!P17="125 - 235",180,IF(Defects!P17="235 - 415",325,IF(Defects!P17="&gt; 415",600,0)))))))))/10000</f>
        <v>0</v>
      </c>
      <c r="D23" s="22">
        <f>IF(Defects!M17="0.0 - 0.5",0.25,IF(Defects!M17="0.5 - 1.0",0.75,IF(Defects!M17="1.0 - 1.5",1.25,IF(Defects!M17="1.5 - 2.0",1.75,IF(Defects!M17="2.0 - 2.5",2.25,IF(Defects!M17="2.5 - 3.0",3.75,IF(Defects!M17="3.0 - 3.5",3.25,IF(Defects!M17="3.5 - 4.0",3.75,IF(Defects!M17="4.0 - 4.5",4.25,IF(Defects!M17="4.5 - 5.0",4.75,IF(Defects!M17="5.0 - 5.5",5.25,IF(Defects!M17="5.5 - 6.0",5.75,IF(Defects!M17="6.0 - 6.5",6.25,IF(Defects!M17="6.5 - 7.0",6.75,IF(Defects!M17="7.0 - 7.5",7.25,IF(Defects!M17="7.5 - 8.0",7.75,IF(Defects!M17="8.0 - 8.5",8.25,IF(Defects!M17="8.5 - 9.0",8.75,IF(Defects!M17="9.0 - 9.5",9.25,IF(Defects!M17="9.5 - 10.0",9.75,0))))))))))))))))))))</f>
        <v>0</v>
      </c>
      <c r="E23" s="27">
        <f>IF(Defects!L17="yes",1,IF(Defects!L17="no",0.5,0))</f>
        <v>0</v>
      </c>
      <c r="G23" s="28">
        <f t="shared" si="2"/>
        <v>0</v>
      </c>
      <c r="H23" s="29">
        <f t="shared" si="3"/>
        <v>0</v>
      </c>
      <c r="J23" s="34">
        <f t="array" ref="J23">MIN(ABS($O23:$DJ23))</f>
        <v>0</v>
      </c>
      <c r="K23" s="34">
        <f t="array" ref="K23">MATCH($J23,ABS($O23:$DJ23),0)</f>
        <v>1</v>
      </c>
      <c r="L23" s="35" t="s">
        <v>66</v>
      </c>
      <c r="M23" s="21"/>
      <c r="N23" s="21"/>
      <c r="O23" s="36">
        <f t="shared" si="4"/>
        <v>0</v>
      </c>
      <c r="P23" s="36">
        <f t="shared" si="4"/>
        <v>0</v>
      </c>
      <c r="Q23" s="36">
        <f t="shared" si="4"/>
        <v>0</v>
      </c>
      <c r="R23" s="36">
        <f t="shared" si="4"/>
        <v>0</v>
      </c>
      <c r="S23" s="36">
        <f t="shared" si="4"/>
        <v>0</v>
      </c>
      <c r="T23" s="36">
        <f t="shared" si="4"/>
        <v>0</v>
      </c>
      <c r="U23" s="36">
        <f t="shared" si="4"/>
        <v>0</v>
      </c>
      <c r="V23" s="36">
        <f t="shared" si="4"/>
        <v>0</v>
      </c>
      <c r="W23" s="36">
        <f t="shared" si="4"/>
        <v>0</v>
      </c>
      <c r="X23" s="36">
        <f t="shared" si="4"/>
        <v>0</v>
      </c>
      <c r="Y23" s="36">
        <f t="shared" si="4"/>
        <v>0</v>
      </c>
      <c r="Z23" s="36">
        <f t="shared" si="4"/>
        <v>0</v>
      </c>
      <c r="AA23" s="36">
        <f t="shared" si="4"/>
        <v>0</v>
      </c>
      <c r="AB23" s="36">
        <f t="shared" si="4"/>
        <v>0</v>
      </c>
      <c r="AC23" s="36">
        <f t="shared" si="4"/>
        <v>0</v>
      </c>
      <c r="AD23" s="36">
        <f t="shared" si="4"/>
        <v>0</v>
      </c>
      <c r="AE23" s="36">
        <f t="shared" si="9"/>
        <v>0</v>
      </c>
      <c r="AF23" s="36">
        <f t="shared" si="9"/>
        <v>0</v>
      </c>
      <c r="AG23" s="36">
        <f t="shared" si="9"/>
        <v>0</v>
      </c>
      <c r="AH23" s="36">
        <f t="shared" si="9"/>
        <v>0</v>
      </c>
      <c r="AI23" s="36">
        <f t="shared" si="9"/>
        <v>0</v>
      </c>
      <c r="AJ23" s="36">
        <f t="shared" si="9"/>
        <v>0</v>
      </c>
      <c r="AK23" s="36">
        <f t="shared" si="9"/>
        <v>0</v>
      </c>
      <c r="AL23" s="36">
        <f t="shared" si="9"/>
        <v>0</v>
      </c>
      <c r="AM23" s="36">
        <f t="shared" si="9"/>
        <v>0</v>
      </c>
      <c r="AN23" s="36">
        <f t="shared" si="9"/>
        <v>0</v>
      </c>
      <c r="AO23" s="36">
        <f t="shared" si="9"/>
        <v>0</v>
      </c>
      <c r="AP23" s="36">
        <f t="shared" si="9"/>
        <v>0</v>
      </c>
      <c r="AQ23" s="36">
        <f t="shared" si="9"/>
        <v>0</v>
      </c>
      <c r="AR23" s="36">
        <f t="shared" si="9"/>
        <v>0</v>
      </c>
      <c r="AS23" s="36">
        <f t="shared" si="9"/>
        <v>0</v>
      </c>
      <c r="AT23" s="36">
        <f t="shared" si="9"/>
        <v>0</v>
      </c>
      <c r="AU23" s="36">
        <f t="shared" si="10"/>
        <v>0</v>
      </c>
      <c r="AV23" s="36">
        <f t="shared" si="10"/>
        <v>0</v>
      </c>
      <c r="AW23" s="36">
        <f t="shared" si="10"/>
        <v>0</v>
      </c>
      <c r="AX23" s="36">
        <f t="shared" si="10"/>
        <v>0</v>
      </c>
      <c r="AY23" s="36">
        <f t="shared" si="10"/>
        <v>0</v>
      </c>
      <c r="AZ23" s="36">
        <f t="shared" si="10"/>
        <v>0</v>
      </c>
      <c r="BA23" s="36">
        <f t="shared" si="10"/>
        <v>0</v>
      </c>
      <c r="BB23" s="36">
        <f t="shared" si="10"/>
        <v>0</v>
      </c>
      <c r="BC23" s="36">
        <f t="shared" si="10"/>
        <v>0</v>
      </c>
      <c r="BD23" s="36">
        <f t="shared" si="10"/>
        <v>0</v>
      </c>
      <c r="BE23" s="36">
        <f t="shared" si="10"/>
        <v>0</v>
      </c>
      <c r="BF23" s="36">
        <f t="shared" si="10"/>
        <v>0</v>
      </c>
      <c r="BG23" s="36">
        <f t="shared" si="10"/>
        <v>0</v>
      </c>
      <c r="BH23" s="36">
        <f t="shared" si="10"/>
        <v>0</v>
      </c>
      <c r="BI23" s="36">
        <f t="shared" si="10"/>
        <v>0</v>
      </c>
      <c r="BJ23" s="36">
        <f t="shared" si="10"/>
        <v>0</v>
      </c>
      <c r="BK23" s="36">
        <f t="shared" si="11"/>
        <v>0</v>
      </c>
      <c r="BL23" s="36">
        <f t="shared" si="11"/>
        <v>0</v>
      </c>
      <c r="BM23" s="36">
        <f t="shared" si="11"/>
        <v>0</v>
      </c>
      <c r="BN23" s="36">
        <f t="shared" si="11"/>
        <v>0</v>
      </c>
      <c r="BO23" s="36">
        <f t="shared" si="11"/>
        <v>0</v>
      </c>
      <c r="BP23" s="36">
        <f t="shared" si="11"/>
        <v>0</v>
      </c>
      <c r="BQ23" s="36">
        <f t="shared" si="11"/>
        <v>0</v>
      </c>
      <c r="BR23" s="36">
        <f t="shared" si="11"/>
        <v>0</v>
      </c>
      <c r="BS23" s="36">
        <f t="shared" si="11"/>
        <v>0</v>
      </c>
      <c r="BT23" s="36">
        <f t="shared" si="11"/>
        <v>0</v>
      </c>
      <c r="BU23" s="36">
        <f t="shared" si="11"/>
        <v>0</v>
      </c>
      <c r="BV23" s="36">
        <f t="shared" si="11"/>
        <v>0</v>
      </c>
      <c r="BW23" s="36">
        <f t="shared" si="11"/>
        <v>0</v>
      </c>
      <c r="BX23" s="36">
        <f t="shared" si="11"/>
        <v>0</v>
      </c>
      <c r="BY23" s="36">
        <f t="shared" si="11"/>
        <v>0</v>
      </c>
      <c r="BZ23" s="36">
        <f t="shared" si="11"/>
        <v>0</v>
      </c>
      <c r="CA23" s="36">
        <f t="shared" si="6"/>
        <v>0</v>
      </c>
      <c r="CB23" s="36">
        <f t="shared" si="6"/>
        <v>0</v>
      </c>
      <c r="CC23" s="36">
        <f t="shared" si="6"/>
        <v>0</v>
      </c>
      <c r="CD23" s="36">
        <f t="shared" si="6"/>
        <v>0</v>
      </c>
      <c r="CE23" s="36">
        <f t="shared" si="6"/>
        <v>0</v>
      </c>
      <c r="CF23" s="36">
        <f t="shared" si="6"/>
        <v>0</v>
      </c>
      <c r="CG23" s="36">
        <f t="shared" si="6"/>
        <v>0</v>
      </c>
      <c r="CH23" s="36">
        <f t="shared" si="6"/>
        <v>0</v>
      </c>
      <c r="CI23" s="36">
        <f t="shared" si="6"/>
        <v>0</v>
      </c>
      <c r="CJ23" s="36">
        <f t="shared" si="6"/>
        <v>0</v>
      </c>
      <c r="CK23" s="36">
        <f t="shared" si="6"/>
        <v>0</v>
      </c>
      <c r="CL23" s="36">
        <f t="shared" si="6"/>
        <v>0</v>
      </c>
      <c r="CM23" s="36">
        <f t="shared" si="6"/>
        <v>0</v>
      </c>
      <c r="CN23" s="36">
        <f t="shared" si="6"/>
        <v>0</v>
      </c>
      <c r="CO23" s="36">
        <f t="shared" si="6"/>
        <v>0</v>
      </c>
      <c r="CP23" s="36">
        <f t="shared" si="7"/>
        <v>0</v>
      </c>
      <c r="CQ23" s="36">
        <f t="shared" si="7"/>
        <v>0</v>
      </c>
      <c r="CR23" s="36">
        <f t="shared" si="7"/>
        <v>0</v>
      </c>
      <c r="CS23" s="36">
        <f t="shared" si="7"/>
        <v>0</v>
      </c>
      <c r="CT23" s="36">
        <f t="shared" si="7"/>
        <v>0</v>
      </c>
      <c r="CU23" s="36">
        <f t="shared" si="7"/>
        <v>0</v>
      </c>
      <c r="CV23" s="36">
        <f t="shared" si="7"/>
        <v>0</v>
      </c>
      <c r="CW23" s="36">
        <f t="shared" si="7"/>
        <v>0</v>
      </c>
      <c r="CX23" s="36">
        <f t="shared" si="7"/>
        <v>0</v>
      </c>
      <c r="CY23" s="36">
        <f t="shared" si="7"/>
        <v>0</v>
      </c>
      <c r="CZ23" s="36">
        <f t="shared" si="7"/>
        <v>0</v>
      </c>
      <c r="DA23" s="36">
        <f t="shared" si="7"/>
        <v>0</v>
      </c>
      <c r="DB23" s="36">
        <f t="shared" si="8"/>
        <v>0</v>
      </c>
      <c r="DC23" s="36">
        <f t="shared" si="8"/>
        <v>0</v>
      </c>
      <c r="DD23" s="36">
        <f t="shared" si="8"/>
        <v>0</v>
      </c>
      <c r="DE23" s="36">
        <f t="shared" si="8"/>
        <v>0</v>
      </c>
      <c r="DF23" s="36">
        <f t="shared" si="8"/>
        <v>0</v>
      </c>
      <c r="DG23" s="36">
        <f t="shared" si="8"/>
        <v>0</v>
      </c>
      <c r="DH23" s="36">
        <f t="shared" si="8"/>
        <v>0</v>
      </c>
      <c r="DI23" s="36">
        <f t="shared" si="8"/>
        <v>0</v>
      </c>
      <c r="DJ23" s="36">
        <f t="shared" si="8"/>
        <v>0</v>
      </c>
    </row>
    <row r="24" spans="1:114" x14ac:dyDescent="0.25">
      <c r="A24" s="25">
        <f>IF(Defects!$B18="",0,Defects!$B18)</f>
        <v>0</v>
      </c>
      <c r="B24" s="27">
        <f>Defects!D18</f>
        <v>0</v>
      </c>
      <c r="C24" s="22">
        <f>IF(Defects!O18="&lt; 4",2,IF(Defects!O18="4 - 8",6,IF(Defects!O18="8 - 15",11.5,IF(Defects!O18="15 - 35",25,IF(Defects!O18="35 - 65",50,IF(Defects!O18="65 - 125",95,IF(Defects!O18="125 - 235",180,IF(Defects!O18="235 - 415",325,IF(Defects!O18="&gt; 415",600,0)))))))))*IF(Defects!P18="&lt; 4",2,IF(Defects!P18="4 - 8",6,IF(Defects!P18="8 - 15",11.5,IF(Defects!P18="15 - 35",25,IF(Defects!P18="35 - 65",50,IF(Defects!P18="65 - 125",95,IF(Defects!P18="125 - 235",180,IF(Defects!P18="235 - 415",325,IF(Defects!P18="&gt; 415",600,0)))))))))/10000</f>
        <v>0</v>
      </c>
      <c r="D24" s="22">
        <f>IF(Defects!M18="0.0 - 0.5",0.25,IF(Defects!M18="0.5 - 1.0",0.75,IF(Defects!M18="1.0 - 1.5",1.25,IF(Defects!M18="1.5 - 2.0",1.75,IF(Defects!M18="2.0 - 2.5",2.25,IF(Defects!M18="2.5 - 3.0",3.75,IF(Defects!M18="3.0 - 3.5",3.25,IF(Defects!M18="3.5 - 4.0",3.75,IF(Defects!M18="4.0 - 4.5",4.25,IF(Defects!M18="4.5 - 5.0",4.75,IF(Defects!M18="5.0 - 5.5",5.25,IF(Defects!M18="5.5 - 6.0",5.75,IF(Defects!M18="6.0 - 6.5",6.25,IF(Defects!M18="6.5 - 7.0",6.75,IF(Defects!M18="7.0 - 7.5",7.25,IF(Defects!M18="7.5 - 8.0",7.75,IF(Defects!M18="8.0 - 8.5",8.25,IF(Defects!M18="8.5 - 9.0",8.75,IF(Defects!M18="9.0 - 9.5",9.25,IF(Defects!M18="9.5 - 10.0",9.75,0))))))))))))))))))))</f>
        <v>0</v>
      </c>
      <c r="E24" s="27">
        <f>IF(Defects!L18="yes",1,IF(Defects!L18="no",0.5,0))</f>
        <v>0</v>
      </c>
      <c r="G24" s="28">
        <f t="shared" si="2"/>
        <v>0</v>
      </c>
      <c r="H24" s="29">
        <f t="shared" si="3"/>
        <v>0</v>
      </c>
      <c r="J24" s="34">
        <f t="array" ref="J24">MIN(ABS($O24:$DJ24))</f>
        <v>0</v>
      </c>
      <c r="K24" s="34">
        <f t="array" ref="K24">MATCH($J24,ABS($O24:$DJ24),0)</f>
        <v>1</v>
      </c>
      <c r="L24" s="35" t="s">
        <v>66</v>
      </c>
      <c r="O24" s="36">
        <f t="shared" si="4"/>
        <v>0</v>
      </c>
      <c r="P24" s="36">
        <f t="shared" si="4"/>
        <v>0</v>
      </c>
      <c r="Q24" s="36">
        <f t="shared" si="4"/>
        <v>0</v>
      </c>
      <c r="R24" s="36">
        <f t="shared" si="4"/>
        <v>0</v>
      </c>
      <c r="S24" s="36">
        <f t="shared" si="4"/>
        <v>0</v>
      </c>
      <c r="T24" s="36">
        <f t="shared" si="4"/>
        <v>0</v>
      </c>
      <c r="U24" s="36">
        <f t="shared" si="4"/>
        <v>0</v>
      </c>
      <c r="V24" s="36">
        <f t="shared" si="4"/>
        <v>0</v>
      </c>
      <c r="W24" s="36">
        <f t="shared" si="4"/>
        <v>0</v>
      </c>
      <c r="X24" s="36">
        <f t="shared" si="4"/>
        <v>0</v>
      </c>
      <c r="Y24" s="36">
        <f t="shared" si="4"/>
        <v>0</v>
      </c>
      <c r="Z24" s="36">
        <f t="shared" si="4"/>
        <v>0</v>
      </c>
      <c r="AA24" s="36">
        <f t="shared" si="4"/>
        <v>0</v>
      </c>
      <c r="AB24" s="36">
        <f t="shared" si="4"/>
        <v>0</v>
      </c>
      <c r="AC24" s="36">
        <f t="shared" si="4"/>
        <v>0</v>
      </c>
      <c r="AD24" s="36">
        <f t="shared" si="4"/>
        <v>0</v>
      </c>
      <c r="AE24" s="36">
        <f t="shared" si="9"/>
        <v>0</v>
      </c>
      <c r="AF24" s="36">
        <f t="shared" si="9"/>
        <v>0</v>
      </c>
      <c r="AG24" s="36">
        <f t="shared" si="9"/>
        <v>0</v>
      </c>
      <c r="AH24" s="36">
        <f t="shared" si="9"/>
        <v>0</v>
      </c>
      <c r="AI24" s="36">
        <f t="shared" si="9"/>
        <v>0</v>
      </c>
      <c r="AJ24" s="36">
        <f t="shared" si="9"/>
        <v>0</v>
      </c>
      <c r="AK24" s="36">
        <f t="shared" si="9"/>
        <v>0</v>
      </c>
      <c r="AL24" s="36">
        <f t="shared" si="9"/>
        <v>0</v>
      </c>
      <c r="AM24" s="36">
        <f t="shared" si="9"/>
        <v>0</v>
      </c>
      <c r="AN24" s="36">
        <f t="shared" si="9"/>
        <v>0</v>
      </c>
      <c r="AO24" s="36">
        <f t="shared" si="9"/>
        <v>0</v>
      </c>
      <c r="AP24" s="36">
        <f t="shared" si="9"/>
        <v>0</v>
      </c>
      <c r="AQ24" s="36">
        <f t="shared" si="9"/>
        <v>0</v>
      </c>
      <c r="AR24" s="36">
        <f t="shared" si="9"/>
        <v>0</v>
      </c>
      <c r="AS24" s="36">
        <f t="shared" si="9"/>
        <v>0</v>
      </c>
      <c r="AT24" s="36">
        <f t="shared" si="9"/>
        <v>0</v>
      </c>
      <c r="AU24" s="36">
        <f t="shared" si="10"/>
        <v>0</v>
      </c>
      <c r="AV24" s="36">
        <f t="shared" si="10"/>
        <v>0</v>
      </c>
      <c r="AW24" s="36">
        <f t="shared" si="10"/>
        <v>0</v>
      </c>
      <c r="AX24" s="36">
        <f t="shared" si="10"/>
        <v>0</v>
      </c>
      <c r="AY24" s="36">
        <f t="shared" si="10"/>
        <v>0</v>
      </c>
      <c r="AZ24" s="36">
        <f t="shared" si="10"/>
        <v>0</v>
      </c>
      <c r="BA24" s="36">
        <f t="shared" si="10"/>
        <v>0</v>
      </c>
      <c r="BB24" s="36">
        <f t="shared" si="10"/>
        <v>0</v>
      </c>
      <c r="BC24" s="36">
        <f t="shared" si="10"/>
        <v>0</v>
      </c>
      <c r="BD24" s="36">
        <f t="shared" si="10"/>
        <v>0</v>
      </c>
      <c r="BE24" s="36">
        <f t="shared" si="10"/>
        <v>0</v>
      </c>
      <c r="BF24" s="36">
        <f t="shared" si="10"/>
        <v>0</v>
      </c>
      <c r="BG24" s="36">
        <f t="shared" si="10"/>
        <v>0</v>
      </c>
      <c r="BH24" s="36">
        <f t="shared" si="10"/>
        <v>0</v>
      </c>
      <c r="BI24" s="36">
        <f t="shared" si="10"/>
        <v>0</v>
      </c>
      <c r="BJ24" s="36">
        <f t="shared" si="10"/>
        <v>0</v>
      </c>
      <c r="BK24" s="36">
        <f t="shared" si="11"/>
        <v>0</v>
      </c>
      <c r="BL24" s="36">
        <f t="shared" si="11"/>
        <v>0</v>
      </c>
      <c r="BM24" s="36">
        <f t="shared" si="11"/>
        <v>0</v>
      </c>
      <c r="BN24" s="36">
        <f t="shared" si="11"/>
        <v>0</v>
      </c>
      <c r="BO24" s="36">
        <f t="shared" si="11"/>
        <v>0</v>
      </c>
      <c r="BP24" s="36">
        <f t="shared" si="11"/>
        <v>0</v>
      </c>
      <c r="BQ24" s="36">
        <f t="shared" si="11"/>
        <v>0</v>
      </c>
      <c r="BR24" s="36">
        <f t="shared" si="11"/>
        <v>0</v>
      </c>
      <c r="BS24" s="36">
        <f t="shared" si="11"/>
        <v>0</v>
      </c>
      <c r="BT24" s="36">
        <f t="shared" si="11"/>
        <v>0</v>
      </c>
      <c r="BU24" s="36">
        <f t="shared" si="11"/>
        <v>0</v>
      </c>
      <c r="BV24" s="36">
        <f t="shared" si="11"/>
        <v>0</v>
      </c>
      <c r="BW24" s="36">
        <f t="shared" si="11"/>
        <v>0</v>
      </c>
      <c r="BX24" s="36">
        <f t="shared" si="11"/>
        <v>0</v>
      </c>
      <c r="BY24" s="36">
        <f t="shared" si="11"/>
        <v>0</v>
      </c>
      <c r="BZ24" s="36">
        <f t="shared" si="11"/>
        <v>0</v>
      </c>
      <c r="CA24" s="36">
        <f t="shared" si="6"/>
        <v>0</v>
      </c>
      <c r="CB24" s="36">
        <f t="shared" si="6"/>
        <v>0</v>
      </c>
      <c r="CC24" s="36">
        <f t="shared" si="6"/>
        <v>0</v>
      </c>
      <c r="CD24" s="36">
        <f t="shared" si="6"/>
        <v>0</v>
      </c>
      <c r="CE24" s="36">
        <f t="shared" si="6"/>
        <v>0</v>
      </c>
      <c r="CF24" s="36">
        <f t="shared" si="6"/>
        <v>0</v>
      </c>
      <c r="CG24" s="36">
        <f t="shared" si="6"/>
        <v>0</v>
      </c>
      <c r="CH24" s="36">
        <f t="shared" si="6"/>
        <v>0</v>
      </c>
      <c r="CI24" s="36">
        <f t="shared" si="6"/>
        <v>0</v>
      </c>
      <c r="CJ24" s="36">
        <f t="shared" si="6"/>
        <v>0</v>
      </c>
      <c r="CK24" s="36">
        <f t="shared" si="6"/>
        <v>0</v>
      </c>
      <c r="CL24" s="36">
        <f t="shared" si="6"/>
        <v>0</v>
      </c>
      <c r="CM24" s="36">
        <f t="shared" si="6"/>
        <v>0</v>
      </c>
      <c r="CN24" s="36">
        <f t="shared" si="6"/>
        <v>0</v>
      </c>
      <c r="CO24" s="36">
        <f t="shared" si="6"/>
        <v>0</v>
      </c>
      <c r="CP24" s="36">
        <f t="shared" si="7"/>
        <v>0</v>
      </c>
      <c r="CQ24" s="36">
        <f t="shared" si="7"/>
        <v>0</v>
      </c>
      <c r="CR24" s="36">
        <f t="shared" si="7"/>
        <v>0</v>
      </c>
      <c r="CS24" s="36">
        <f t="shared" si="7"/>
        <v>0</v>
      </c>
      <c r="CT24" s="36">
        <f t="shared" si="7"/>
        <v>0</v>
      </c>
      <c r="CU24" s="36">
        <f t="shared" si="7"/>
        <v>0</v>
      </c>
      <c r="CV24" s="36">
        <f t="shared" si="7"/>
        <v>0</v>
      </c>
      <c r="CW24" s="36">
        <f t="shared" si="7"/>
        <v>0</v>
      </c>
      <c r="CX24" s="36">
        <f t="shared" si="7"/>
        <v>0</v>
      </c>
      <c r="CY24" s="36">
        <f t="shared" si="7"/>
        <v>0</v>
      </c>
      <c r="CZ24" s="36">
        <f t="shared" si="7"/>
        <v>0</v>
      </c>
      <c r="DA24" s="36">
        <f t="shared" si="7"/>
        <v>0</v>
      </c>
      <c r="DB24" s="36">
        <f t="shared" si="8"/>
        <v>0</v>
      </c>
      <c r="DC24" s="36">
        <f t="shared" si="8"/>
        <v>0</v>
      </c>
      <c r="DD24" s="36">
        <f t="shared" si="8"/>
        <v>0</v>
      </c>
      <c r="DE24" s="36">
        <f t="shared" si="8"/>
        <v>0</v>
      </c>
      <c r="DF24" s="36">
        <f t="shared" si="8"/>
        <v>0</v>
      </c>
      <c r="DG24" s="36">
        <f t="shared" si="8"/>
        <v>0</v>
      </c>
      <c r="DH24" s="36">
        <f t="shared" si="8"/>
        <v>0</v>
      </c>
      <c r="DI24" s="36">
        <f t="shared" si="8"/>
        <v>0</v>
      </c>
      <c r="DJ24" s="36">
        <f t="shared" si="8"/>
        <v>0</v>
      </c>
    </row>
    <row r="25" spans="1:114" x14ac:dyDescent="0.25">
      <c r="A25" s="25">
        <f>IF(Defects!$B19="",0,Defects!$B19)</f>
        <v>0</v>
      </c>
      <c r="B25" s="27">
        <f>Defects!D19</f>
        <v>0</v>
      </c>
      <c r="C25" s="22">
        <f>IF(Defects!O19="&lt; 4",2,IF(Defects!O19="4 - 8",6,IF(Defects!O19="8 - 15",11.5,IF(Defects!O19="15 - 35",25,IF(Defects!O19="35 - 65",50,IF(Defects!O19="65 - 125",95,IF(Defects!O19="125 - 235",180,IF(Defects!O19="235 - 415",325,IF(Defects!O19="&gt; 415",600,0)))))))))*IF(Defects!P19="&lt; 4",2,IF(Defects!P19="4 - 8",6,IF(Defects!P19="8 - 15",11.5,IF(Defects!P19="15 - 35",25,IF(Defects!P19="35 - 65",50,IF(Defects!P19="65 - 125",95,IF(Defects!P19="125 - 235",180,IF(Defects!P19="235 - 415",325,IF(Defects!P19="&gt; 415",600,0)))))))))/10000</f>
        <v>0</v>
      </c>
      <c r="D25" s="22">
        <f>IF(Defects!M19="0.0 - 0.5",0.25,IF(Defects!M19="0.5 - 1.0",0.75,IF(Defects!M19="1.0 - 1.5",1.25,IF(Defects!M19="1.5 - 2.0",1.75,IF(Defects!M19="2.0 - 2.5",2.25,IF(Defects!M19="2.5 - 3.0",3.75,IF(Defects!M19="3.0 - 3.5",3.25,IF(Defects!M19="3.5 - 4.0",3.75,IF(Defects!M19="4.0 - 4.5",4.25,IF(Defects!M19="4.5 - 5.0",4.75,IF(Defects!M19="5.0 - 5.5",5.25,IF(Defects!M19="5.5 - 6.0",5.75,IF(Defects!M19="6.0 - 6.5",6.25,IF(Defects!M19="6.5 - 7.0",6.75,IF(Defects!M19="7.0 - 7.5",7.25,IF(Defects!M19="7.5 - 8.0",7.75,IF(Defects!M19="8.0 - 8.5",8.25,IF(Defects!M19="8.5 - 9.0",8.75,IF(Defects!M19="9.0 - 9.5",9.25,IF(Defects!M19="9.5 - 10.0",9.75,0))))))))))))))))))))</f>
        <v>0</v>
      </c>
      <c r="E25" s="27">
        <f>IF(Defects!L19="yes",1,IF(Defects!L19="no",0.5,0))</f>
        <v>0</v>
      </c>
      <c r="G25" s="28">
        <f t="shared" si="2"/>
        <v>0</v>
      </c>
      <c r="H25" s="29">
        <f t="shared" si="3"/>
        <v>0</v>
      </c>
      <c r="J25" s="34">
        <f t="array" ref="J25">MIN(ABS($O25:$DJ25))</f>
        <v>0</v>
      </c>
      <c r="K25" s="34">
        <f t="array" ref="K25">MATCH($J25,ABS($O25:$DJ25),0)</f>
        <v>1</v>
      </c>
      <c r="L25" s="35" t="s">
        <v>66</v>
      </c>
      <c r="M25" s="21"/>
      <c r="N25" s="21"/>
      <c r="O25" s="36">
        <f t="shared" si="4"/>
        <v>0</v>
      </c>
      <c r="P25" s="36">
        <f t="shared" si="4"/>
        <v>0</v>
      </c>
      <c r="Q25" s="36">
        <f t="shared" si="4"/>
        <v>0</v>
      </c>
      <c r="R25" s="36">
        <f t="shared" si="4"/>
        <v>0</v>
      </c>
      <c r="S25" s="36">
        <f t="shared" si="4"/>
        <v>0</v>
      </c>
      <c r="T25" s="36">
        <f t="shared" si="4"/>
        <v>0</v>
      </c>
      <c r="U25" s="36">
        <f t="shared" si="4"/>
        <v>0</v>
      </c>
      <c r="V25" s="36">
        <f t="shared" si="4"/>
        <v>0</v>
      </c>
      <c r="W25" s="36">
        <f t="shared" si="4"/>
        <v>0</v>
      </c>
      <c r="X25" s="36">
        <f t="shared" si="4"/>
        <v>0</v>
      </c>
      <c r="Y25" s="36">
        <f t="shared" si="4"/>
        <v>0</v>
      </c>
      <c r="Z25" s="36">
        <f t="shared" si="4"/>
        <v>0</v>
      </c>
      <c r="AA25" s="36">
        <f t="shared" si="4"/>
        <v>0</v>
      </c>
      <c r="AB25" s="36">
        <f t="shared" si="4"/>
        <v>0</v>
      </c>
      <c r="AC25" s="36">
        <f t="shared" si="4"/>
        <v>0</v>
      </c>
      <c r="AD25" s="36">
        <f t="shared" si="4"/>
        <v>0</v>
      </c>
      <c r="AE25" s="36">
        <f t="shared" si="9"/>
        <v>0</v>
      </c>
      <c r="AF25" s="36">
        <f t="shared" si="9"/>
        <v>0</v>
      </c>
      <c r="AG25" s="36">
        <f t="shared" si="9"/>
        <v>0</v>
      </c>
      <c r="AH25" s="36">
        <f t="shared" si="9"/>
        <v>0</v>
      </c>
      <c r="AI25" s="36">
        <f t="shared" si="9"/>
        <v>0</v>
      </c>
      <c r="AJ25" s="36">
        <f t="shared" si="9"/>
        <v>0</v>
      </c>
      <c r="AK25" s="36">
        <f t="shared" si="9"/>
        <v>0</v>
      </c>
      <c r="AL25" s="36">
        <f t="shared" si="9"/>
        <v>0</v>
      </c>
      <c r="AM25" s="36">
        <f t="shared" si="9"/>
        <v>0</v>
      </c>
      <c r="AN25" s="36">
        <f t="shared" si="9"/>
        <v>0</v>
      </c>
      <c r="AO25" s="36">
        <f t="shared" si="9"/>
        <v>0</v>
      </c>
      <c r="AP25" s="36">
        <f t="shared" si="9"/>
        <v>0</v>
      </c>
      <c r="AQ25" s="36">
        <f t="shared" si="9"/>
        <v>0</v>
      </c>
      <c r="AR25" s="36">
        <f t="shared" si="9"/>
        <v>0</v>
      </c>
      <c r="AS25" s="36">
        <f t="shared" si="9"/>
        <v>0</v>
      </c>
      <c r="AT25" s="36">
        <f t="shared" si="9"/>
        <v>0</v>
      </c>
      <c r="AU25" s="36">
        <f t="shared" si="10"/>
        <v>0</v>
      </c>
      <c r="AV25" s="36">
        <f t="shared" si="10"/>
        <v>0</v>
      </c>
      <c r="AW25" s="36">
        <f t="shared" si="10"/>
        <v>0</v>
      </c>
      <c r="AX25" s="36">
        <f t="shared" si="10"/>
        <v>0</v>
      </c>
      <c r="AY25" s="36">
        <f t="shared" si="10"/>
        <v>0</v>
      </c>
      <c r="AZ25" s="36">
        <f t="shared" si="10"/>
        <v>0</v>
      </c>
      <c r="BA25" s="36">
        <f t="shared" si="10"/>
        <v>0</v>
      </c>
      <c r="BB25" s="36">
        <f t="shared" si="10"/>
        <v>0</v>
      </c>
      <c r="BC25" s="36">
        <f t="shared" si="10"/>
        <v>0</v>
      </c>
      <c r="BD25" s="36">
        <f t="shared" si="10"/>
        <v>0</v>
      </c>
      <c r="BE25" s="36">
        <f t="shared" si="10"/>
        <v>0</v>
      </c>
      <c r="BF25" s="36">
        <f t="shared" si="10"/>
        <v>0</v>
      </c>
      <c r="BG25" s="36">
        <f t="shared" si="10"/>
        <v>0</v>
      </c>
      <c r="BH25" s="36">
        <f t="shared" si="10"/>
        <v>0</v>
      </c>
      <c r="BI25" s="36">
        <f t="shared" si="10"/>
        <v>0</v>
      </c>
      <c r="BJ25" s="36">
        <f t="shared" si="10"/>
        <v>0</v>
      </c>
      <c r="BK25" s="36">
        <f t="shared" si="11"/>
        <v>0</v>
      </c>
      <c r="BL25" s="36">
        <f t="shared" si="11"/>
        <v>0</v>
      </c>
      <c r="BM25" s="36">
        <f t="shared" si="11"/>
        <v>0</v>
      </c>
      <c r="BN25" s="36">
        <f t="shared" si="11"/>
        <v>0</v>
      </c>
      <c r="BO25" s="36">
        <f t="shared" si="11"/>
        <v>0</v>
      </c>
      <c r="BP25" s="36">
        <f t="shared" si="11"/>
        <v>0</v>
      </c>
      <c r="BQ25" s="36">
        <f t="shared" si="11"/>
        <v>0</v>
      </c>
      <c r="BR25" s="36">
        <f t="shared" si="11"/>
        <v>0</v>
      </c>
      <c r="BS25" s="36">
        <f t="shared" si="11"/>
        <v>0</v>
      </c>
      <c r="BT25" s="36">
        <f t="shared" si="11"/>
        <v>0</v>
      </c>
      <c r="BU25" s="36">
        <f t="shared" si="11"/>
        <v>0</v>
      </c>
      <c r="BV25" s="36">
        <f t="shared" si="11"/>
        <v>0</v>
      </c>
      <c r="BW25" s="36">
        <f t="shared" si="11"/>
        <v>0</v>
      </c>
      <c r="BX25" s="36">
        <f t="shared" si="11"/>
        <v>0</v>
      </c>
      <c r="BY25" s="36">
        <f t="shared" si="11"/>
        <v>0</v>
      </c>
      <c r="BZ25" s="36">
        <f t="shared" si="11"/>
        <v>0</v>
      </c>
      <c r="CA25" s="36">
        <f t="shared" si="6"/>
        <v>0</v>
      </c>
      <c r="CB25" s="36">
        <f t="shared" si="6"/>
        <v>0</v>
      </c>
      <c r="CC25" s="36">
        <f t="shared" si="6"/>
        <v>0</v>
      </c>
      <c r="CD25" s="36">
        <f t="shared" si="6"/>
        <v>0</v>
      </c>
      <c r="CE25" s="36">
        <f t="shared" si="6"/>
        <v>0</v>
      </c>
      <c r="CF25" s="36">
        <f t="shared" si="6"/>
        <v>0</v>
      </c>
      <c r="CG25" s="36">
        <f t="shared" si="6"/>
        <v>0</v>
      </c>
      <c r="CH25" s="36">
        <f t="shared" si="6"/>
        <v>0</v>
      </c>
      <c r="CI25" s="36">
        <f t="shared" si="6"/>
        <v>0</v>
      </c>
      <c r="CJ25" s="36">
        <f t="shared" si="6"/>
        <v>0</v>
      </c>
      <c r="CK25" s="36">
        <f t="shared" si="6"/>
        <v>0</v>
      </c>
      <c r="CL25" s="36">
        <f t="shared" si="6"/>
        <v>0</v>
      </c>
      <c r="CM25" s="36">
        <f t="shared" si="6"/>
        <v>0</v>
      </c>
      <c r="CN25" s="36">
        <f t="shared" si="6"/>
        <v>0</v>
      </c>
      <c r="CO25" s="36">
        <f t="shared" si="6"/>
        <v>0</v>
      </c>
      <c r="CP25" s="36">
        <f t="shared" si="7"/>
        <v>0</v>
      </c>
      <c r="CQ25" s="36">
        <f t="shared" si="7"/>
        <v>0</v>
      </c>
      <c r="CR25" s="36">
        <f t="shared" si="7"/>
        <v>0</v>
      </c>
      <c r="CS25" s="36">
        <f t="shared" si="7"/>
        <v>0</v>
      </c>
      <c r="CT25" s="36">
        <f t="shared" si="7"/>
        <v>0</v>
      </c>
      <c r="CU25" s="36">
        <f t="shared" si="7"/>
        <v>0</v>
      </c>
      <c r="CV25" s="36">
        <f t="shared" si="7"/>
        <v>0</v>
      </c>
      <c r="CW25" s="36">
        <f t="shared" si="7"/>
        <v>0</v>
      </c>
      <c r="CX25" s="36">
        <f t="shared" si="7"/>
        <v>0</v>
      </c>
      <c r="CY25" s="36">
        <f t="shared" si="7"/>
        <v>0</v>
      </c>
      <c r="CZ25" s="36">
        <f t="shared" si="7"/>
        <v>0</v>
      </c>
      <c r="DA25" s="36">
        <f t="shared" si="7"/>
        <v>0</v>
      </c>
      <c r="DB25" s="36">
        <f t="shared" si="8"/>
        <v>0</v>
      </c>
      <c r="DC25" s="36">
        <f t="shared" si="8"/>
        <v>0</v>
      </c>
      <c r="DD25" s="36">
        <f t="shared" si="8"/>
        <v>0</v>
      </c>
      <c r="DE25" s="36">
        <f t="shared" si="8"/>
        <v>0</v>
      </c>
      <c r="DF25" s="36">
        <f t="shared" si="8"/>
        <v>0</v>
      </c>
      <c r="DG25" s="36">
        <f t="shared" si="8"/>
        <v>0</v>
      </c>
      <c r="DH25" s="36">
        <f t="shared" si="8"/>
        <v>0</v>
      </c>
      <c r="DI25" s="36">
        <f t="shared" si="8"/>
        <v>0</v>
      </c>
      <c r="DJ25" s="36">
        <f t="shared" si="8"/>
        <v>0</v>
      </c>
    </row>
    <row r="26" spans="1:114" x14ac:dyDescent="0.25">
      <c r="A26" s="25">
        <f>IF(Defects!$B20="",0,Defects!$B20)</f>
        <v>0</v>
      </c>
      <c r="B26" s="27">
        <f>Defects!D20</f>
        <v>0</v>
      </c>
      <c r="C26" s="22">
        <f>IF(Defects!O20="&lt; 4",2,IF(Defects!O20="4 - 8",6,IF(Defects!O20="8 - 15",11.5,IF(Defects!O20="15 - 35",25,IF(Defects!O20="35 - 65",50,IF(Defects!O20="65 - 125",95,IF(Defects!O20="125 - 235",180,IF(Defects!O20="235 - 415",325,IF(Defects!O20="&gt; 415",600,0)))))))))*IF(Defects!P20="&lt; 4",2,IF(Defects!P20="4 - 8",6,IF(Defects!P20="8 - 15",11.5,IF(Defects!P20="15 - 35",25,IF(Defects!P20="35 - 65",50,IF(Defects!P20="65 - 125",95,IF(Defects!P20="125 - 235",180,IF(Defects!P20="235 - 415",325,IF(Defects!P20="&gt; 415",600,0)))))))))/10000</f>
        <v>0</v>
      </c>
      <c r="D26" s="22">
        <f>IF(Defects!M20="0.0 - 0.5",0.25,IF(Defects!M20="0.5 - 1.0",0.75,IF(Defects!M20="1.0 - 1.5",1.25,IF(Defects!M20="1.5 - 2.0",1.75,IF(Defects!M20="2.0 - 2.5",2.25,IF(Defects!M20="2.5 - 3.0",3.75,IF(Defects!M20="3.0 - 3.5",3.25,IF(Defects!M20="3.5 - 4.0",3.75,IF(Defects!M20="4.0 - 4.5",4.25,IF(Defects!M20="4.5 - 5.0",4.75,IF(Defects!M20="5.0 - 5.5",5.25,IF(Defects!M20="5.5 - 6.0",5.75,IF(Defects!M20="6.0 - 6.5",6.25,IF(Defects!M20="6.5 - 7.0",6.75,IF(Defects!M20="7.0 - 7.5",7.25,IF(Defects!M20="7.5 - 8.0",7.75,IF(Defects!M20="8.0 - 8.5",8.25,IF(Defects!M20="8.5 - 9.0",8.75,IF(Defects!M20="9.0 - 9.5",9.25,IF(Defects!M20="9.5 - 10.0",9.75,0))))))))))))))))))))</f>
        <v>0</v>
      </c>
      <c r="E26" s="27">
        <f>IF(Defects!L20="yes",1,IF(Defects!L20="no",0.5,0))</f>
        <v>0</v>
      </c>
      <c r="G26" s="28">
        <f t="shared" si="2"/>
        <v>0</v>
      </c>
      <c r="H26" s="29">
        <f t="shared" si="3"/>
        <v>0</v>
      </c>
      <c r="J26" s="34">
        <f t="array" ref="J26">MIN(ABS($O26:$DJ26))</f>
        <v>0</v>
      </c>
      <c r="K26" s="34">
        <f t="array" ref="K26">MATCH($J26,ABS($O26:$DJ26),0)</f>
        <v>1</v>
      </c>
      <c r="L26" s="35" t="s">
        <v>66</v>
      </c>
      <c r="M26" s="21"/>
      <c r="N26" s="21"/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0</v>
      </c>
      <c r="S26" s="36">
        <f t="shared" si="4"/>
        <v>0</v>
      </c>
      <c r="T26" s="36">
        <f t="shared" si="4"/>
        <v>0</v>
      </c>
      <c r="U26" s="36">
        <f t="shared" si="4"/>
        <v>0</v>
      </c>
      <c r="V26" s="36">
        <f t="shared" si="4"/>
        <v>0</v>
      </c>
      <c r="W26" s="36">
        <f t="shared" si="4"/>
        <v>0</v>
      </c>
      <c r="X26" s="36">
        <f t="shared" si="4"/>
        <v>0</v>
      </c>
      <c r="Y26" s="36">
        <f t="shared" si="4"/>
        <v>0</v>
      </c>
      <c r="Z26" s="36">
        <f t="shared" si="4"/>
        <v>0</v>
      </c>
      <c r="AA26" s="36">
        <f t="shared" si="4"/>
        <v>0</v>
      </c>
      <c r="AB26" s="36">
        <f t="shared" si="4"/>
        <v>0</v>
      </c>
      <c r="AC26" s="36">
        <f t="shared" si="4"/>
        <v>0</v>
      </c>
      <c r="AD26" s="36">
        <f t="shared" si="4"/>
        <v>0</v>
      </c>
      <c r="AE26" s="36">
        <f t="shared" si="9"/>
        <v>0</v>
      </c>
      <c r="AF26" s="36">
        <f t="shared" si="9"/>
        <v>0</v>
      </c>
      <c r="AG26" s="36">
        <f t="shared" si="9"/>
        <v>0</v>
      </c>
      <c r="AH26" s="36">
        <f t="shared" si="9"/>
        <v>0</v>
      </c>
      <c r="AI26" s="36">
        <f t="shared" si="9"/>
        <v>0</v>
      </c>
      <c r="AJ26" s="36">
        <f t="shared" si="9"/>
        <v>0</v>
      </c>
      <c r="AK26" s="36">
        <f t="shared" si="9"/>
        <v>0</v>
      </c>
      <c r="AL26" s="36">
        <f t="shared" si="9"/>
        <v>0</v>
      </c>
      <c r="AM26" s="36">
        <f t="shared" si="9"/>
        <v>0</v>
      </c>
      <c r="AN26" s="36">
        <f t="shared" si="9"/>
        <v>0</v>
      </c>
      <c r="AO26" s="36">
        <f t="shared" si="9"/>
        <v>0</v>
      </c>
      <c r="AP26" s="36">
        <f t="shared" si="9"/>
        <v>0</v>
      </c>
      <c r="AQ26" s="36">
        <f t="shared" si="9"/>
        <v>0</v>
      </c>
      <c r="AR26" s="36">
        <f t="shared" si="9"/>
        <v>0</v>
      </c>
      <c r="AS26" s="36">
        <f t="shared" si="9"/>
        <v>0</v>
      </c>
      <c r="AT26" s="36">
        <f t="shared" si="9"/>
        <v>0</v>
      </c>
      <c r="AU26" s="36">
        <f t="shared" si="10"/>
        <v>0</v>
      </c>
      <c r="AV26" s="36">
        <f t="shared" si="10"/>
        <v>0</v>
      </c>
      <c r="AW26" s="36">
        <f t="shared" si="10"/>
        <v>0</v>
      </c>
      <c r="AX26" s="36">
        <f t="shared" si="10"/>
        <v>0</v>
      </c>
      <c r="AY26" s="36">
        <f t="shared" si="10"/>
        <v>0</v>
      </c>
      <c r="AZ26" s="36">
        <f t="shared" si="10"/>
        <v>0</v>
      </c>
      <c r="BA26" s="36">
        <f t="shared" si="10"/>
        <v>0</v>
      </c>
      <c r="BB26" s="36">
        <f t="shared" si="10"/>
        <v>0</v>
      </c>
      <c r="BC26" s="36">
        <f t="shared" si="10"/>
        <v>0</v>
      </c>
      <c r="BD26" s="36">
        <f t="shared" si="10"/>
        <v>0</v>
      </c>
      <c r="BE26" s="36">
        <f t="shared" si="10"/>
        <v>0</v>
      </c>
      <c r="BF26" s="36">
        <f t="shared" si="10"/>
        <v>0</v>
      </c>
      <c r="BG26" s="36">
        <f t="shared" si="10"/>
        <v>0</v>
      </c>
      <c r="BH26" s="36">
        <f t="shared" si="10"/>
        <v>0</v>
      </c>
      <c r="BI26" s="36">
        <f t="shared" si="10"/>
        <v>0</v>
      </c>
      <c r="BJ26" s="36">
        <f t="shared" si="10"/>
        <v>0</v>
      </c>
      <c r="BK26" s="36">
        <f t="shared" si="11"/>
        <v>0</v>
      </c>
      <c r="BL26" s="36">
        <f t="shared" si="11"/>
        <v>0</v>
      </c>
      <c r="BM26" s="36">
        <f t="shared" si="11"/>
        <v>0</v>
      </c>
      <c r="BN26" s="36">
        <f t="shared" si="11"/>
        <v>0</v>
      </c>
      <c r="BO26" s="36">
        <f t="shared" si="11"/>
        <v>0</v>
      </c>
      <c r="BP26" s="36">
        <f t="shared" si="11"/>
        <v>0</v>
      </c>
      <c r="BQ26" s="36">
        <f t="shared" si="11"/>
        <v>0</v>
      </c>
      <c r="BR26" s="36">
        <f t="shared" si="11"/>
        <v>0</v>
      </c>
      <c r="BS26" s="36">
        <f t="shared" si="11"/>
        <v>0</v>
      </c>
      <c r="BT26" s="36">
        <f t="shared" si="11"/>
        <v>0</v>
      </c>
      <c r="BU26" s="36">
        <f t="shared" si="11"/>
        <v>0</v>
      </c>
      <c r="BV26" s="36">
        <f t="shared" si="11"/>
        <v>0</v>
      </c>
      <c r="BW26" s="36">
        <f t="shared" si="11"/>
        <v>0</v>
      </c>
      <c r="BX26" s="36">
        <f t="shared" si="11"/>
        <v>0</v>
      </c>
      <c r="BY26" s="36">
        <f t="shared" si="11"/>
        <v>0</v>
      </c>
      <c r="BZ26" s="36">
        <f t="shared" si="11"/>
        <v>0</v>
      </c>
      <c r="CA26" s="36">
        <f t="shared" si="6"/>
        <v>0</v>
      </c>
      <c r="CB26" s="36">
        <f t="shared" si="6"/>
        <v>0</v>
      </c>
      <c r="CC26" s="36">
        <f t="shared" si="6"/>
        <v>0</v>
      </c>
      <c r="CD26" s="36">
        <f t="shared" si="6"/>
        <v>0</v>
      </c>
      <c r="CE26" s="36">
        <f t="shared" si="6"/>
        <v>0</v>
      </c>
      <c r="CF26" s="36">
        <f t="shared" si="6"/>
        <v>0</v>
      </c>
      <c r="CG26" s="36">
        <f t="shared" si="6"/>
        <v>0</v>
      </c>
      <c r="CH26" s="36">
        <f t="shared" si="6"/>
        <v>0</v>
      </c>
      <c r="CI26" s="36">
        <f t="shared" si="6"/>
        <v>0</v>
      </c>
      <c r="CJ26" s="36">
        <f t="shared" si="6"/>
        <v>0</v>
      </c>
      <c r="CK26" s="36">
        <f t="shared" si="6"/>
        <v>0</v>
      </c>
      <c r="CL26" s="36">
        <f t="shared" si="6"/>
        <v>0</v>
      </c>
      <c r="CM26" s="36">
        <f t="shared" si="6"/>
        <v>0</v>
      </c>
      <c r="CN26" s="36">
        <f t="shared" si="6"/>
        <v>0</v>
      </c>
      <c r="CO26" s="36">
        <f t="shared" si="6"/>
        <v>0</v>
      </c>
      <c r="CP26" s="36">
        <f t="shared" si="7"/>
        <v>0</v>
      </c>
      <c r="CQ26" s="36">
        <f t="shared" si="7"/>
        <v>0</v>
      </c>
      <c r="CR26" s="36">
        <f t="shared" si="7"/>
        <v>0</v>
      </c>
      <c r="CS26" s="36">
        <f t="shared" si="7"/>
        <v>0</v>
      </c>
      <c r="CT26" s="36">
        <f t="shared" si="7"/>
        <v>0</v>
      </c>
      <c r="CU26" s="36">
        <f t="shared" si="7"/>
        <v>0</v>
      </c>
      <c r="CV26" s="36">
        <f t="shared" si="7"/>
        <v>0</v>
      </c>
      <c r="CW26" s="36">
        <f t="shared" si="7"/>
        <v>0</v>
      </c>
      <c r="CX26" s="36">
        <f t="shared" si="7"/>
        <v>0</v>
      </c>
      <c r="CY26" s="36">
        <f t="shared" si="7"/>
        <v>0</v>
      </c>
      <c r="CZ26" s="36">
        <f t="shared" si="7"/>
        <v>0</v>
      </c>
      <c r="DA26" s="36">
        <f t="shared" si="7"/>
        <v>0</v>
      </c>
      <c r="DB26" s="36">
        <f t="shared" si="8"/>
        <v>0</v>
      </c>
      <c r="DC26" s="36">
        <f t="shared" si="8"/>
        <v>0</v>
      </c>
      <c r="DD26" s="36">
        <f t="shared" si="8"/>
        <v>0</v>
      </c>
      <c r="DE26" s="36">
        <f t="shared" si="8"/>
        <v>0</v>
      </c>
      <c r="DF26" s="36">
        <f t="shared" si="8"/>
        <v>0</v>
      </c>
      <c r="DG26" s="36">
        <f t="shared" si="8"/>
        <v>0</v>
      </c>
      <c r="DH26" s="36">
        <f t="shared" si="8"/>
        <v>0</v>
      </c>
      <c r="DI26" s="36">
        <f t="shared" si="8"/>
        <v>0</v>
      </c>
      <c r="DJ26" s="36">
        <f t="shared" si="8"/>
        <v>0</v>
      </c>
    </row>
    <row r="27" spans="1:114" x14ac:dyDescent="0.25">
      <c r="A27" s="25">
        <f>IF(Defects!$B21="",0,Defects!$B21)</f>
        <v>0</v>
      </c>
      <c r="B27" s="27">
        <f>Defects!D21</f>
        <v>0</v>
      </c>
      <c r="C27" s="22">
        <f>IF(Defects!O21="&lt; 4",2,IF(Defects!O21="4 - 8",6,IF(Defects!O21="8 - 15",11.5,IF(Defects!O21="15 - 35",25,IF(Defects!O21="35 - 65",50,IF(Defects!O21="65 - 125",95,IF(Defects!O21="125 - 235",180,IF(Defects!O21="235 - 415",325,IF(Defects!O21="&gt; 415",600,0)))))))))*IF(Defects!P21="&lt; 4",2,IF(Defects!P21="4 - 8",6,IF(Defects!P21="8 - 15",11.5,IF(Defects!P21="15 - 35",25,IF(Defects!P21="35 - 65",50,IF(Defects!P21="65 - 125",95,IF(Defects!P21="125 - 235",180,IF(Defects!P21="235 - 415",325,IF(Defects!P21="&gt; 415",600,0)))))))))/10000</f>
        <v>0</v>
      </c>
      <c r="D27" s="22">
        <f>IF(Defects!M21="0.0 - 0.5",0.25,IF(Defects!M21="0.5 - 1.0",0.75,IF(Defects!M21="1.0 - 1.5",1.25,IF(Defects!M21="1.5 - 2.0",1.75,IF(Defects!M21="2.0 - 2.5",2.25,IF(Defects!M21="2.5 - 3.0",3.75,IF(Defects!M21="3.0 - 3.5",3.25,IF(Defects!M21="3.5 - 4.0",3.75,IF(Defects!M21="4.0 - 4.5",4.25,IF(Defects!M21="4.5 - 5.0",4.75,IF(Defects!M21="5.0 - 5.5",5.25,IF(Defects!M21="5.5 - 6.0",5.75,IF(Defects!M21="6.0 - 6.5",6.25,IF(Defects!M21="6.5 - 7.0",6.75,IF(Defects!M21="7.0 - 7.5",7.25,IF(Defects!M21="7.5 - 8.0",7.75,IF(Defects!M21="8.0 - 8.5",8.25,IF(Defects!M21="8.5 - 9.0",8.75,IF(Defects!M21="9.0 - 9.5",9.25,IF(Defects!M21="9.5 - 10.0",9.75,0))))))))))))))))))))</f>
        <v>0</v>
      </c>
      <c r="E27" s="27">
        <f>IF(Defects!L21="yes",1,IF(Defects!L21="no",0.5,0))</f>
        <v>0</v>
      </c>
      <c r="G27" s="28">
        <f t="shared" si="2"/>
        <v>0</v>
      </c>
      <c r="H27" s="29">
        <f t="shared" si="3"/>
        <v>0</v>
      </c>
      <c r="J27" s="34">
        <f t="array" ref="J27">MIN(ABS($O27:$DJ27))</f>
        <v>0</v>
      </c>
      <c r="K27" s="34">
        <f t="array" ref="K27">MATCH($J27,ABS($O27:$DJ27),0)</f>
        <v>1</v>
      </c>
      <c r="L27" s="35" t="s">
        <v>66</v>
      </c>
      <c r="M27" s="21"/>
      <c r="N27" s="21"/>
      <c r="O27" s="36">
        <f t="shared" si="4"/>
        <v>0</v>
      </c>
      <c r="P27" s="36">
        <f t="shared" si="4"/>
        <v>0</v>
      </c>
      <c r="Q27" s="36">
        <f t="shared" si="4"/>
        <v>0</v>
      </c>
      <c r="R27" s="36">
        <f t="shared" si="4"/>
        <v>0</v>
      </c>
      <c r="S27" s="36">
        <f t="shared" si="4"/>
        <v>0</v>
      </c>
      <c r="T27" s="36">
        <f t="shared" si="4"/>
        <v>0</v>
      </c>
      <c r="U27" s="36">
        <f t="shared" si="4"/>
        <v>0</v>
      </c>
      <c r="V27" s="36">
        <f t="shared" si="4"/>
        <v>0</v>
      </c>
      <c r="W27" s="36">
        <f t="shared" si="4"/>
        <v>0</v>
      </c>
      <c r="X27" s="36">
        <f t="shared" si="4"/>
        <v>0</v>
      </c>
      <c r="Y27" s="36">
        <f t="shared" si="4"/>
        <v>0</v>
      </c>
      <c r="Z27" s="36">
        <f t="shared" si="4"/>
        <v>0</v>
      </c>
      <c r="AA27" s="36">
        <f t="shared" si="4"/>
        <v>0</v>
      </c>
      <c r="AB27" s="36">
        <f t="shared" si="4"/>
        <v>0</v>
      </c>
      <c r="AC27" s="36">
        <f t="shared" si="4"/>
        <v>0</v>
      </c>
      <c r="AD27" s="36">
        <f t="shared" si="4"/>
        <v>0</v>
      </c>
      <c r="AE27" s="36">
        <f t="shared" si="9"/>
        <v>0</v>
      </c>
      <c r="AF27" s="36">
        <f t="shared" si="9"/>
        <v>0</v>
      </c>
      <c r="AG27" s="36">
        <f t="shared" si="9"/>
        <v>0</v>
      </c>
      <c r="AH27" s="36">
        <f t="shared" si="9"/>
        <v>0</v>
      </c>
      <c r="AI27" s="36">
        <f t="shared" si="9"/>
        <v>0</v>
      </c>
      <c r="AJ27" s="36">
        <f t="shared" si="9"/>
        <v>0</v>
      </c>
      <c r="AK27" s="36">
        <f t="shared" si="9"/>
        <v>0</v>
      </c>
      <c r="AL27" s="36">
        <f t="shared" si="9"/>
        <v>0</v>
      </c>
      <c r="AM27" s="36">
        <f t="shared" si="9"/>
        <v>0</v>
      </c>
      <c r="AN27" s="36">
        <f t="shared" si="9"/>
        <v>0</v>
      </c>
      <c r="AO27" s="36">
        <f t="shared" si="9"/>
        <v>0</v>
      </c>
      <c r="AP27" s="36">
        <f t="shared" si="9"/>
        <v>0</v>
      </c>
      <c r="AQ27" s="36">
        <f t="shared" si="9"/>
        <v>0</v>
      </c>
      <c r="AR27" s="36">
        <f t="shared" si="9"/>
        <v>0</v>
      </c>
      <c r="AS27" s="36">
        <f t="shared" si="9"/>
        <v>0</v>
      </c>
      <c r="AT27" s="36">
        <f t="shared" si="9"/>
        <v>0</v>
      </c>
      <c r="AU27" s="36">
        <f t="shared" si="10"/>
        <v>0</v>
      </c>
      <c r="AV27" s="36">
        <f t="shared" si="10"/>
        <v>0</v>
      </c>
      <c r="AW27" s="36">
        <f t="shared" si="10"/>
        <v>0</v>
      </c>
      <c r="AX27" s="36">
        <f t="shared" si="10"/>
        <v>0</v>
      </c>
      <c r="AY27" s="36">
        <f t="shared" si="10"/>
        <v>0</v>
      </c>
      <c r="AZ27" s="36">
        <f t="shared" si="10"/>
        <v>0</v>
      </c>
      <c r="BA27" s="36">
        <f t="shared" si="10"/>
        <v>0</v>
      </c>
      <c r="BB27" s="36">
        <f t="shared" si="10"/>
        <v>0</v>
      </c>
      <c r="BC27" s="36">
        <f t="shared" si="10"/>
        <v>0</v>
      </c>
      <c r="BD27" s="36">
        <f t="shared" si="10"/>
        <v>0</v>
      </c>
      <c r="BE27" s="36">
        <f t="shared" si="10"/>
        <v>0</v>
      </c>
      <c r="BF27" s="36">
        <f t="shared" si="10"/>
        <v>0</v>
      </c>
      <c r="BG27" s="36">
        <f t="shared" si="10"/>
        <v>0</v>
      </c>
      <c r="BH27" s="36">
        <f t="shared" si="10"/>
        <v>0</v>
      </c>
      <c r="BI27" s="36">
        <f t="shared" si="10"/>
        <v>0</v>
      </c>
      <c r="BJ27" s="36">
        <f t="shared" si="10"/>
        <v>0</v>
      </c>
      <c r="BK27" s="36">
        <f t="shared" si="11"/>
        <v>0</v>
      </c>
      <c r="BL27" s="36">
        <f t="shared" si="11"/>
        <v>0</v>
      </c>
      <c r="BM27" s="36">
        <f t="shared" si="11"/>
        <v>0</v>
      </c>
      <c r="BN27" s="36">
        <f t="shared" si="11"/>
        <v>0</v>
      </c>
      <c r="BO27" s="36">
        <f t="shared" si="11"/>
        <v>0</v>
      </c>
      <c r="BP27" s="36">
        <f t="shared" si="11"/>
        <v>0</v>
      </c>
      <c r="BQ27" s="36">
        <f t="shared" si="11"/>
        <v>0</v>
      </c>
      <c r="BR27" s="36">
        <f t="shared" si="11"/>
        <v>0</v>
      </c>
      <c r="BS27" s="36">
        <f t="shared" si="11"/>
        <v>0</v>
      </c>
      <c r="BT27" s="36">
        <f t="shared" si="11"/>
        <v>0</v>
      </c>
      <c r="BU27" s="36">
        <f t="shared" si="11"/>
        <v>0</v>
      </c>
      <c r="BV27" s="36">
        <f t="shared" si="11"/>
        <v>0</v>
      </c>
      <c r="BW27" s="36">
        <f t="shared" si="11"/>
        <v>0</v>
      </c>
      <c r="BX27" s="36">
        <f t="shared" si="11"/>
        <v>0</v>
      </c>
      <c r="BY27" s="36">
        <f t="shared" si="11"/>
        <v>0</v>
      </c>
      <c r="BZ27" s="36">
        <f t="shared" si="11"/>
        <v>0</v>
      </c>
      <c r="CA27" s="36">
        <f t="shared" si="6"/>
        <v>0</v>
      </c>
      <c r="CB27" s="36">
        <f t="shared" si="6"/>
        <v>0</v>
      </c>
      <c r="CC27" s="36">
        <f t="shared" si="6"/>
        <v>0</v>
      </c>
      <c r="CD27" s="36">
        <f t="shared" si="6"/>
        <v>0</v>
      </c>
      <c r="CE27" s="36">
        <f t="shared" si="6"/>
        <v>0</v>
      </c>
      <c r="CF27" s="36">
        <f t="shared" si="6"/>
        <v>0</v>
      </c>
      <c r="CG27" s="36">
        <f t="shared" si="6"/>
        <v>0</v>
      </c>
      <c r="CH27" s="36">
        <f t="shared" si="6"/>
        <v>0</v>
      </c>
      <c r="CI27" s="36">
        <f t="shared" si="6"/>
        <v>0</v>
      </c>
      <c r="CJ27" s="36">
        <f t="shared" si="6"/>
        <v>0</v>
      </c>
      <c r="CK27" s="36">
        <f t="shared" si="6"/>
        <v>0</v>
      </c>
      <c r="CL27" s="36">
        <f t="shared" si="6"/>
        <v>0</v>
      </c>
      <c r="CM27" s="36">
        <f t="shared" si="6"/>
        <v>0</v>
      </c>
      <c r="CN27" s="36">
        <f t="shared" si="6"/>
        <v>0</v>
      </c>
      <c r="CO27" s="36">
        <f t="shared" si="6"/>
        <v>0</v>
      </c>
      <c r="CP27" s="36">
        <f t="shared" si="7"/>
        <v>0</v>
      </c>
      <c r="CQ27" s="36">
        <f t="shared" si="7"/>
        <v>0</v>
      </c>
      <c r="CR27" s="36">
        <f t="shared" si="7"/>
        <v>0</v>
      </c>
      <c r="CS27" s="36">
        <f t="shared" si="7"/>
        <v>0</v>
      </c>
      <c r="CT27" s="36">
        <f t="shared" si="7"/>
        <v>0</v>
      </c>
      <c r="CU27" s="36">
        <f t="shared" si="7"/>
        <v>0</v>
      </c>
      <c r="CV27" s="36">
        <f t="shared" si="7"/>
        <v>0</v>
      </c>
      <c r="CW27" s="36">
        <f t="shared" si="7"/>
        <v>0</v>
      </c>
      <c r="CX27" s="36">
        <f t="shared" si="7"/>
        <v>0</v>
      </c>
      <c r="CY27" s="36">
        <f t="shared" si="7"/>
        <v>0</v>
      </c>
      <c r="CZ27" s="36">
        <f t="shared" si="7"/>
        <v>0</v>
      </c>
      <c r="DA27" s="36">
        <f t="shared" si="7"/>
        <v>0</v>
      </c>
      <c r="DB27" s="36">
        <f t="shared" si="8"/>
        <v>0</v>
      </c>
      <c r="DC27" s="36">
        <f t="shared" si="8"/>
        <v>0</v>
      </c>
      <c r="DD27" s="36">
        <f t="shared" si="8"/>
        <v>0</v>
      </c>
      <c r="DE27" s="36">
        <f t="shared" si="8"/>
        <v>0</v>
      </c>
      <c r="DF27" s="36">
        <f t="shared" si="8"/>
        <v>0</v>
      </c>
      <c r="DG27" s="36">
        <f t="shared" si="8"/>
        <v>0</v>
      </c>
      <c r="DH27" s="36">
        <f t="shared" si="8"/>
        <v>0</v>
      </c>
      <c r="DI27" s="36">
        <f t="shared" si="8"/>
        <v>0</v>
      </c>
      <c r="DJ27" s="36">
        <f t="shared" si="8"/>
        <v>0</v>
      </c>
    </row>
    <row r="28" spans="1:114" x14ac:dyDescent="0.25">
      <c r="A28" s="25">
        <f>IF(Defects!$B22="",0,Defects!$B22)</f>
        <v>0</v>
      </c>
      <c r="B28" s="27">
        <f>Defects!D22</f>
        <v>0</v>
      </c>
      <c r="C28" s="22">
        <f>IF(Defects!O22="&lt; 4",2,IF(Defects!O22="4 - 8",6,IF(Defects!O22="8 - 15",11.5,IF(Defects!O22="15 - 35",25,IF(Defects!O22="35 - 65",50,IF(Defects!O22="65 - 125",95,IF(Defects!O22="125 - 235",180,IF(Defects!O22="235 - 415",325,IF(Defects!O22="&gt; 415",600,0)))))))))*IF(Defects!P22="&lt; 4",2,IF(Defects!P22="4 - 8",6,IF(Defects!P22="8 - 15",11.5,IF(Defects!P22="15 - 35",25,IF(Defects!P22="35 - 65",50,IF(Defects!P22="65 - 125",95,IF(Defects!P22="125 - 235",180,IF(Defects!P22="235 - 415",325,IF(Defects!P22="&gt; 415",600,0)))))))))/10000</f>
        <v>0</v>
      </c>
      <c r="D28" s="22">
        <f>IF(Defects!M22="0.0 - 0.5",0.25,IF(Defects!M22="0.5 - 1.0",0.75,IF(Defects!M22="1.0 - 1.5",1.25,IF(Defects!M22="1.5 - 2.0",1.75,IF(Defects!M22="2.0 - 2.5",2.25,IF(Defects!M22="2.5 - 3.0",3.75,IF(Defects!M22="3.0 - 3.5",3.25,IF(Defects!M22="3.5 - 4.0",3.75,IF(Defects!M22="4.0 - 4.5",4.25,IF(Defects!M22="4.5 - 5.0",4.75,IF(Defects!M22="5.0 - 5.5",5.25,IF(Defects!M22="5.5 - 6.0",5.75,IF(Defects!M22="6.0 - 6.5",6.25,IF(Defects!M22="6.5 - 7.0",6.75,IF(Defects!M22="7.0 - 7.5",7.25,IF(Defects!M22="7.5 - 8.0",7.75,IF(Defects!M22="8.0 - 8.5",8.25,IF(Defects!M22="8.5 - 9.0",8.75,IF(Defects!M22="9.0 - 9.5",9.25,IF(Defects!M22="9.5 - 10.0",9.75,0))))))))))))))))))))</f>
        <v>0</v>
      </c>
      <c r="E28" s="27">
        <f>IF(Defects!L22="yes",1,IF(Defects!L22="no",0.5,0))</f>
        <v>0</v>
      </c>
      <c r="G28" s="28">
        <f t="shared" si="2"/>
        <v>0</v>
      </c>
      <c r="H28" s="29">
        <f t="shared" si="3"/>
        <v>0</v>
      </c>
      <c r="J28" s="34">
        <f t="array" ref="J28">MIN(ABS($O28:$DJ28))</f>
        <v>0</v>
      </c>
      <c r="K28" s="34">
        <f t="array" ref="K28">MATCH($J28,ABS($O28:$DJ28),0)</f>
        <v>1</v>
      </c>
      <c r="L28" s="35" t="s">
        <v>66</v>
      </c>
      <c r="M28" s="21"/>
      <c r="N28" s="21"/>
      <c r="O28" s="36">
        <f t="shared" si="4"/>
        <v>0</v>
      </c>
      <c r="P28" s="36">
        <f t="shared" si="4"/>
        <v>0</v>
      </c>
      <c r="Q28" s="36">
        <f t="shared" si="4"/>
        <v>0</v>
      </c>
      <c r="R28" s="36">
        <f t="shared" si="4"/>
        <v>0</v>
      </c>
      <c r="S28" s="36">
        <f t="shared" si="4"/>
        <v>0</v>
      </c>
      <c r="T28" s="36">
        <f t="shared" si="4"/>
        <v>0</v>
      </c>
      <c r="U28" s="36">
        <f t="shared" si="4"/>
        <v>0</v>
      </c>
      <c r="V28" s="36">
        <f t="shared" si="4"/>
        <v>0</v>
      </c>
      <c r="W28" s="36">
        <f t="shared" si="4"/>
        <v>0</v>
      </c>
      <c r="X28" s="36">
        <f t="shared" si="4"/>
        <v>0</v>
      </c>
      <c r="Y28" s="36">
        <f t="shared" si="4"/>
        <v>0</v>
      </c>
      <c r="Z28" s="36">
        <f t="shared" si="4"/>
        <v>0</v>
      </c>
      <c r="AA28" s="36">
        <f t="shared" si="4"/>
        <v>0</v>
      </c>
      <c r="AB28" s="36">
        <f t="shared" si="4"/>
        <v>0</v>
      </c>
      <c r="AC28" s="36">
        <f t="shared" si="4"/>
        <v>0</v>
      </c>
      <c r="AD28" s="36">
        <f t="shared" si="4"/>
        <v>0</v>
      </c>
      <c r="AE28" s="36">
        <f t="shared" si="9"/>
        <v>0</v>
      </c>
      <c r="AF28" s="36">
        <f t="shared" si="9"/>
        <v>0</v>
      </c>
      <c r="AG28" s="36">
        <f t="shared" si="9"/>
        <v>0</v>
      </c>
      <c r="AH28" s="36">
        <f t="shared" si="9"/>
        <v>0</v>
      </c>
      <c r="AI28" s="36">
        <f t="shared" si="9"/>
        <v>0</v>
      </c>
      <c r="AJ28" s="36">
        <f t="shared" si="9"/>
        <v>0</v>
      </c>
      <c r="AK28" s="36">
        <f t="shared" si="9"/>
        <v>0</v>
      </c>
      <c r="AL28" s="36">
        <f t="shared" si="9"/>
        <v>0</v>
      </c>
      <c r="AM28" s="36">
        <f t="shared" si="9"/>
        <v>0</v>
      </c>
      <c r="AN28" s="36">
        <f t="shared" si="9"/>
        <v>0</v>
      </c>
      <c r="AO28" s="36">
        <f t="shared" si="9"/>
        <v>0</v>
      </c>
      <c r="AP28" s="36">
        <f t="shared" si="9"/>
        <v>0</v>
      </c>
      <c r="AQ28" s="36">
        <f t="shared" si="9"/>
        <v>0</v>
      </c>
      <c r="AR28" s="36">
        <f t="shared" si="9"/>
        <v>0</v>
      </c>
      <c r="AS28" s="36">
        <f t="shared" si="9"/>
        <v>0</v>
      </c>
      <c r="AT28" s="36">
        <f t="shared" si="9"/>
        <v>0</v>
      </c>
      <c r="AU28" s="36">
        <f t="shared" si="10"/>
        <v>0</v>
      </c>
      <c r="AV28" s="36">
        <f t="shared" si="10"/>
        <v>0</v>
      </c>
      <c r="AW28" s="36">
        <f t="shared" si="10"/>
        <v>0</v>
      </c>
      <c r="AX28" s="36">
        <f t="shared" si="10"/>
        <v>0</v>
      </c>
      <c r="AY28" s="36">
        <f t="shared" si="10"/>
        <v>0</v>
      </c>
      <c r="AZ28" s="36">
        <f t="shared" si="10"/>
        <v>0</v>
      </c>
      <c r="BA28" s="36">
        <f t="shared" si="10"/>
        <v>0</v>
      </c>
      <c r="BB28" s="36">
        <f t="shared" si="10"/>
        <v>0</v>
      </c>
      <c r="BC28" s="36">
        <f t="shared" si="10"/>
        <v>0</v>
      </c>
      <c r="BD28" s="36">
        <f t="shared" si="10"/>
        <v>0</v>
      </c>
      <c r="BE28" s="36">
        <f t="shared" si="10"/>
        <v>0</v>
      </c>
      <c r="BF28" s="36">
        <f t="shared" si="10"/>
        <v>0</v>
      </c>
      <c r="BG28" s="36">
        <f t="shared" si="10"/>
        <v>0</v>
      </c>
      <c r="BH28" s="36">
        <f t="shared" si="10"/>
        <v>0</v>
      </c>
      <c r="BI28" s="36">
        <f t="shared" si="10"/>
        <v>0</v>
      </c>
      <c r="BJ28" s="36">
        <f t="shared" si="10"/>
        <v>0</v>
      </c>
      <c r="BK28" s="36">
        <f t="shared" si="11"/>
        <v>0</v>
      </c>
      <c r="BL28" s="36">
        <f t="shared" si="11"/>
        <v>0</v>
      </c>
      <c r="BM28" s="36">
        <f t="shared" si="11"/>
        <v>0</v>
      </c>
      <c r="BN28" s="36">
        <f t="shared" si="11"/>
        <v>0</v>
      </c>
      <c r="BO28" s="36">
        <f t="shared" si="11"/>
        <v>0</v>
      </c>
      <c r="BP28" s="36">
        <f t="shared" si="11"/>
        <v>0</v>
      </c>
      <c r="BQ28" s="36">
        <f t="shared" si="11"/>
        <v>0</v>
      </c>
      <c r="BR28" s="36">
        <f t="shared" si="11"/>
        <v>0</v>
      </c>
      <c r="BS28" s="36">
        <f t="shared" si="11"/>
        <v>0</v>
      </c>
      <c r="BT28" s="36">
        <f t="shared" si="11"/>
        <v>0</v>
      </c>
      <c r="BU28" s="36">
        <f t="shared" si="11"/>
        <v>0</v>
      </c>
      <c r="BV28" s="36">
        <f t="shared" si="11"/>
        <v>0</v>
      </c>
      <c r="BW28" s="36">
        <f t="shared" si="11"/>
        <v>0</v>
      </c>
      <c r="BX28" s="36">
        <f t="shared" si="11"/>
        <v>0</v>
      </c>
      <c r="BY28" s="36">
        <f t="shared" si="11"/>
        <v>0</v>
      </c>
      <c r="BZ28" s="36">
        <f t="shared" si="11"/>
        <v>0</v>
      </c>
      <c r="CA28" s="36">
        <f t="shared" si="6"/>
        <v>0</v>
      </c>
      <c r="CB28" s="36">
        <f t="shared" si="6"/>
        <v>0</v>
      </c>
      <c r="CC28" s="36">
        <f t="shared" si="6"/>
        <v>0</v>
      </c>
      <c r="CD28" s="36">
        <f t="shared" si="6"/>
        <v>0</v>
      </c>
      <c r="CE28" s="36">
        <f t="shared" si="6"/>
        <v>0</v>
      </c>
      <c r="CF28" s="36">
        <f t="shared" si="6"/>
        <v>0</v>
      </c>
      <c r="CG28" s="36">
        <f t="shared" si="6"/>
        <v>0</v>
      </c>
      <c r="CH28" s="36">
        <f t="shared" si="6"/>
        <v>0</v>
      </c>
      <c r="CI28" s="36">
        <f t="shared" si="6"/>
        <v>0</v>
      </c>
      <c r="CJ28" s="36">
        <f t="shared" si="6"/>
        <v>0</v>
      </c>
      <c r="CK28" s="36">
        <f t="shared" si="6"/>
        <v>0</v>
      </c>
      <c r="CL28" s="36">
        <f t="shared" si="6"/>
        <v>0</v>
      </c>
      <c r="CM28" s="36">
        <f t="shared" si="6"/>
        <v>0</v>
      </c>
      <c r="CN28" s="36">
        <f t="shared" si="6"/>
        <v>0</v>
      </c>
      <c r="CO28" s="36">
        <f t="shared" si="6"/>
        <v>0</v>
      </c>
      <c r="CP28" s="36">
        <f t="shared" si="7"/>
        <v>0</v>
      </c>
      <c r="CQ28" s="36">
        <f t="shared" si="7"/>
        <v>0</v>
      </c>
      <c r="CR28" s="36">
        <f t="shared" si="7"/>
        <v>0</v>
      </c>
      <c r="CS28" s="36">
        <f t="shared" si="7"/>
        <v>0</v>
      </c>
      <c r="CT28" s="36">
        <f t="shared" si="7"/>
        <v>0</v>
      </c>
      <c r="CU28" s="36">
        <f t="shared" si="7"/>
        <v>0</v>
      </c>
      <c r="CV28" s="36">
        <f t="shared" si="7"/>
        <v>0</v>
      </c>
      <c r="CW28" s="36">
        <f t="shared" si="7"/>
        <v>0</v>
      </c>
      <c r="CX28" s="36">
        <f t="shared" si="7"/>
        <v>0</v>
      </c>
      <c r="CY28" s="36">
        <f t="shared" si="7"/>
        <v>0</v>
      </c>
      <c r="CZ28" s="36">
        <f t="shared" si="7"/>
        <v>0</v>
      </c>
      <c r="DA28" s="36">
        <f t="shared" si="7"/>
        <v>0</v>
      </c>
      <c r="DB28" s="36">
        <f t="shared" si="8"/>
        <v>0</v>
      </c>
      <c r="DC28" s="36">
        <f t="shared" si="8"/>
        <v>0</v>
      </c>
      <c r="DD28" s="36">
        <f t="shared" si="8"/>
        <v>0</v>
      </c>
      <c r="DE28" s="36">
        <f t="shared" si="8"/>
        <v>0</v>
      </c>
      <c r="DF28" s="36">
        <f t="shared" si="8"/>
        <v>0</v>
      </c>
      <c r="DG28" s="36">
        <f t="shared" si="8"/>
        <v>0</v>
      </c>
      <c r="DH28" s="36">
        <f t="shared" si="8"/>
        <v>0</v>
      </c>
      <c r="DI28" s="36">
        <f t="shared" si="8"/>
        <v>0</v>
      </c>
      <c r="DJ28" s="36">
        <f t="shared" si="8"/>
        <v>0</v>
      </c>
    </row>
    <row r="29" spans="1:114" x14ac:dyDescent="0.25">
      <c r="A29" s="25">
        <f>IF(Defects!$B23="",0,Defects!$B23)</f>
        <v>0</v>
      </c>
      <c r="B29" s="27">
        <f>Defects!D23</f>
        <v>0</v>
      </c>
      <c r="C29" s="22">
        <f>IF(Defects!O23="&lt; 4",2,IF(Defects!O23="4 - 8",6,IF(Defects!O23="8 - 15",11.5,IF(Defects!O23="15 - 35",25,IF(Defects!O23="35 - 65",50,IF(Defects!O23="65 - 125",95,IF(Defects!O23="125 - 235",180,IF(Defects!O23="235 - 415",325,IF(Defects!O23="&gt; 415",600,0)))))))))*IF(Defects!P23="&lt; 4",2,IF(Defects!P23="4 - 8",6,IF(Defects!P23="8 - 15",11.5,IF(Defects!P23="15 - 35",25,IF(Defects!P23="35 - 65",50,IF(Defects!P23="65 - 125",95,IF(Defects!P23="125 - 235",180,IF(Defects!P23="235 - 415",325,IF(Defects!P23="&gt; 415",600,0)))))))))/10000</f>
        <v>0</v>
      </c>
      <c r="D29" s="22">
        <f>IF(Defects!M23="0.0 - 0.5",0.25,IF(Defects!M23="0.5 - 1.0",0.75,IF(Defects!M23="1.0 - 1.5",1.25,IF(Defects!M23="1.5 - 2.0",1.75,IF(Defects!M23="2.0 - 2.5",2.25,IF(Defects!M23="2.5 - 3.0",3.75,IF(Defects!M23="3.0 - 3.5",3.25,IF(Defects!M23="3.5 - 4.0",3.75,IF(Defects!M23="4.0 - 4.5",4.25,IF(Defects!M23="4.5 - 5.0",4.75,IF(Defects!M23="5.0 - 5.5",5.25,IF(Defects!M23="5.5 - 6.0",5.75,IF(Defects!M23="6.0 - 6.5",6.25,IF(Defects!M23="6.5 - 7.0",6.75,IF(Defects!M23="7.0 - 7.5",7.25,IF(Defects!M23="7.5 - 8.0",7.75,IF(Defects!M23="8.0 - 8.5",8.25,IF(Defects!M23="8.5 - 9.0",8.75,IF(Defects!M23="9.0 - 9.5",9.25,IF(Defects!M23="9.5 - 10.0",9.75,0))))))))))))))))))))</f>
        <v>0</v>
      </c>
      <c r="E29" s="27">
        <f>IF(Defects!L23="yes",1,IF(Defects!L23="no",0.5,0))</f>
        <v>0</v>
      </c>
      <c r="G29" s="28">
        <f t="shared" si="2"/>
        <v>0</v>
      </c>
      <c r="H29" s="29">
        <f t="shared" si="3"/>
        <v>0</v>
      </c>
      <c r="J29" s="34">
        <f t="array" ref="J29">MIN(ABS($O29:$DJ29))</f>
        <v>0</v>
      </c>
      <c r="K29" s="34">
        <f t="array" ref="K29">MATCH($J29,ABS($O29:$DJ29),0)</f>
        <v>1</v>
      </c>
      <c r="L29" s="35" t="s">
        <v>66</v>
      </c>
      <c r="M29" s="21"/>
      <c r="N29" s="21"/>
      <c r="O29" s="36">
        <f t="shared" si="4"/>
        <v>0</v>
      </c>
      <c r="P29" s="36">
        <f t="shared" si="4"/>
        <v>0</v>
      </c>
      <c r="Q29" s="36">
        <f t="shared" si="4"/>
        <v>0</v>
      </c>
      <c r="R29" s="36">
        <f t="shared" si="4"/>
        <v>0</v>
      </c>
      <c r="S29" s="36">
        <f t="shared" si="4"/>
        <v>0</v>
      </c>
      <c r="T29" s="36">
        <f t="shared" si="4"/>
        <v>0</v>
      </c>
      <c r="U29" s="36">
        <f t="shared" si="4"/>
        <v>0</v>
      </c>
      <c r="V29" s="36">
        <f t="shared" si="4"/>
        <v>0</v>
      </c>
      <c r="W29" s="36">
        <f t="shared" si="4"/>
        <v>0</v>
      </c>
      <c r="X29" s="36">
        <f t="shared" si="4"/>
        <v>0</v>
      </c>
      <c r="Y29" s="36">
        <f t="shared" si="4"/>
        <v>0</v>
      </c>
      <c r="Z29" s="36">
        <f t="shared" si="4"/>
        <v>0</v>
      </c>
      <c r="AA29" s="36">
        <f t="shared" si="4"/>
        <v>0</v>
      </c>
      <c r="AB29" s="36">
        <f t="shared" si="4"/>
        <v>0</v>
      </c>
      <c r="AC29" s="36">
        <f t="shared" si="4"/>
        <v>0</v>
      </c>
      <c r="AD29" s="36">
        <f t="shared" si="4"/>
        <v>0</v>
      </c>
      <c r="AE29" s="36">
        <f t="shared" si="9"/>
        <v>0</v>
      </c>
      <c r="AF29" s="36">
        <f t="shared" si="9"/>
        <v>0</v>
      </c>
      <c r="AG29" s="36">
        <f t="shared" si="9"/>
        <v>0</v>
      </c>
      <c r="AH29" s="36">
        <f t="shared" si="9"/>
        <v>0</v>
      </c>
      <c r="AI29" s="36">
        <f t="shared" si="9"/>
        <v>0</v>
      </c>
      <c r="AJ29" s="36">
        <f t="shared" si="9"/>
        <v>0</v>
      </c>
      <c r="AK29" s="36">
        <f t="shared" si="9"/>
        <v>0</v>
      </c>
      <c r="AL29" s="36">
        <f t="shared" si="9"/>
        <v>0</v>
      </c>
      <c r="AM29" s="36">
        <f t="shared" si="9"/>
        <v>0</v>
      </c>
      <c r="AN29" s="36">
        <f t="shared" si="9"/>
        <v>0</v>
      </c>
      <c r="AO29" s="36">
        <f t="shared" si="9"/>
        <v>0</v>
      </c>
      <c r="AP29" s="36">
        <f t="shared" si="9"/>
        <v>0</v>
      </c>
      <c r="AQ29" s="36">
        <f t="shared" si="9"/>
        <v>0</v>
      </c>
      <c r="AR29" s="36">
        <f t="shared" si="9"/>
        <v>0</v>
      </c>
      <c r="AS29" s="36">
        <f t="shared" si="9"/>
        <v>0</v>
      </c>
      <c r="AT29" s="36">
        <f t="shared" si="9"/>
        <v>0</v>
      </c>
      <c r="AU29" s="36">
        <f t="shared" si="10"/>
        <v>0</v>
      </c>
      <c r="AV29" s="36">
        <f t="shared" si="10"/>
        <v>0</v>
      </c>
      <c r="AW29" s="36">
        <f t="shared" si="10"/>
        <v>0</v>
      </c>
      <c r="AX29" s="36">
        <f t="shared" si="10"/>
        <v>0</v>
      </c>
      <c r="AY29" s="36">
        <f t="shared" si="10"/>
        <v>0</v>
      </c>
      <c r="AZ29" s="36">
        <f t="shared" si="10"/>
        <v>0</v>
      </c>
      <c r="BA29" s="36">
        <f t="shared" si="10"/>
        <v>0</v>
      </c>
      <c r="BB29" s="36">
        <f t="shared" si="10"/>
        <v>0</v>
      </c>
      <c r="BC29" s="36">
        <f t="shared" si="10"/>
        <v>0</v>
      </c>
      <c r="BD29" s="36">
        <f t="shared" si="10"/>
        <v>0</v>
      </c>
      <c r="BE29" s="36">
        <f t="shared" si="10"/>
        <v>0</v>
      </c>
      <c r="BF29" s="36">
        <f t="shared" si="10"/>
        <v>0</v>
      </c>
      <c r="BG29" s="36">
        <f t="shared" si="10"/>
        <v>0</v>
      </c>
      <c r="BH29" s="36">
        <f t="shared" si="10"/>
        <v>0</v>
      </c>
      <c r="BI29" s="36">
        <f t="shared" si="10"/>
        <v>0</v>
      </c>
      <c r="BJ29" s="36">
        <f t="shared" si="10"/>
        <v>0</v>
      </c>
      <c r="BK29" s="36">
        <f t="shared" si="11"/>
        <v>0</v>
      </c>
      <c r="BL29" s="36">
        <f t="shared" si="11"/>
        <v>0</v>
      </c>
      <c r="BM29" s="36">
        <f t="shared" si="11"/>
        <v>0</v>
      </c>
      <c r="BN29" s="36">
        <f t="shared" si="11"/>
        <v>0</v>
      </c>
      <c r="BO29" s="36">
        <f t="shared" si="11"/>
        <v>0</v>
      </c>
      <c r="BP29" s="36">
        <f t="shared" si="11"/>
        <v>0</v>
      </c>
      <c r="BQ29" s="36">
        <f t="shared" si="11"/>
        <v>0</v>
      </c>
      <c r="BR29" s="36">
        <f t="shared" si="11"/>
        <v>0</v>
      </c>
      <c r="BS29" s="36">
        <f t="shared" si="11"/>
        <v>0</v>
      </c>
      <c r="BT29" s="36">
        <f t="shared" si="11"/>
        <v>0</v>
      </c>
      <c r="BU29" s="36">
        <f t="shared" si="11"/>
        <v>0</v>
      </c>
      <c r="BV29" s="36">
        <f t="shared" si="11"/>
        <v>0</v>
      </c>
      <c r="BW29" s="36">
        <f t="shared" si="11"/>
        <v>0</v>
      </c>
      <c r="BX29" s="36">
        <f t="shared" si="11"/>
        <v>0</v>
      </c>
      <c r="BY29" s="36">
        <f t="shared" si="11"/>
        <v>0</v>
      </c>
      <c r="BZ29" s="36">
        <f t="shared" si="11"/>
        <v>0</v>
      </c>
      <c r="CA29" s="36">
        <f t="shared" si="6"/>
        <v>0</v>
      </c>
      <c r="CB29" s="36">
        <f t="shared" si="6"/>
        <v>0</v>
      </c>
      <c r="CC29" s="36">
        <f t="shared" si="6"/>
        <v>0</v>
      </c>
      <c r="CD29" s="36">
        <f t="shared" si="6"/>
        <v>0</v>
      </c>
      <c r="CE29" s="36">
        <f t="shared" si="6"/>
        <v>0</v>
      </c>
      <c r="CF29" s="36">
        <f t="shared" si="6"/>
        <v>0</v>
      </c>
      <c r="CG29" s="36">
        <f t="shared" si="6"/>
        <v>0</v>
      </c>
      <c r="CH29" s="36">
        <f t="shared" si="6"/>
        <v>0</v>
      </c>
      <c r="CI29" s="36">
        <f t="shared" si="6"/>
        <v>0</v>
      </c>
      <c r="CJ29" s="36">
        <f t="shared" si="6"/>
        <v>0</v>
      </c>
      <c r="CK29" s="36">
        <f t="shared" si="6"/>
        <v>0</v>
      </c>
      <c r="CL29" s="36">
        <f t="shared" si="6"/>
        <v>0</v>
      </c>
      <c r="CM29" s="36">
        <f t="shared" si="6"/>
        <v>0</v>
      </c>
      <c r="CN29" s="36">
        <f t="shared" si="6"/>
        <v>0</v>
      </c>
      <c r="CO29" s="36">
        <f t="shared" si="6"/>
        <v>0</v>
      </c>
      <c r="CP29" s="36">
        <f t="shared" si="7"/>
        <v>0</v>
      </c>
      <c r="CQ29" s="36">
        <f t="shared" si="7"/>
        <v>0</v>
      </c>
      <c r="CR29" s="36">
        <f t="shared" si="7"/>
        <v>0</v>
      </c>
      <c r="CS29" s="36">
        <f t="shared" si="7"/>
        <v>0</v>
      </c>
      <c r="CT29" s="36">
        <f t="shared" si="7"/>
        <v>0</v>
      </c>
      <c r="CU29" s="36">
        <f t="shared" si="7"/>
        <v>0</v>
      </c>
      <c r="CV29" s="36">
        <f t="shared" si="7"/>
        <v>0</v>
      </c>
      <c r="CW29" s="36">
        <f t="shared" si="7"/>
        <v>0</v>
      </c>
      <c r="CX29" s="36">
        <f t="shared" si="7"/>
        <v>0</v>
      </c>
      <c r="CY29" s="36">
        <f t="shared" si="7"/>
        <v>0</v>
      </c>
      <c r="CZ29" s="36">
        <f t="shared" si="7"/>
        <v>0</v>
      </c>
      <c r="DA29" s="36">
        <f t="shared" si="7"/>
        <v>0</v>
      </c>
      <c r="DB29" s="36">
        <f t="shared" si="8"/>
        <v>0</v>
      </c>
      <c r="DC29" s="36">
        <f t="shared" si="8"/>
        <v>0</v>
      </c>
      <c r="DD29" s="36">
        <f t="shared" si="8"/>
        <v>0</v>
      </c>
      <c r="DE29" s="36">
        <f t="shared" si="8"/>
        <v>0</v>
      </c>
      <c r="DF29" s="36">
        <f t="shared" si="8"/>
        <v>0</v>
      </c>
      <c r="DG29" s="36">
        <f t="shared" si="8"/>
        <v>0</v>
      </c>
      <c r="DH29" s="36">
        <f t="shared" si="8"/>
        <v>0</v>
      </c>
      <c r="DI29" s="36">
        <f t="shared" si="8"/>
        <v>0</v>
      </c>
      <c r="DJ29" s="36">
        <f t="shared" si="8"/>
        <v>0</v>
      </c>
    </row>
    <row r="30" spans="1:114" x14ac:dyDescent="0.25">
      <c r="A30" s="25">
        <f>IF(Defects!$B24="",0,Defects!$B24)</f>
        <v>0</v>
      </c>
      <c r="B30" s="27">
        <f>Defects!D24</f>
        <v>0</v>
      </c>
      <c r="C30" s="22">
        <f>IF(Defects!O24="&lt; 4",2,IF(Defects!O24="4 - 8",6,IF(Defects!O24="8 - 15",11.5,IF(Defects!O24="15 - 35",25,IF(Defects!O24="35 - 65",50,IF(Defects!O24="65 - 125",95,IF(Defects!O24="125 - 235",180,IF(Defects!O24="235 - 415",325,IF(Defects!O24="&gt; 415",600,0)))))))))*IF(Defects!P24="&lt; 4",2,IF(Defects!P24="4 - 8",6,IF(Defects!P24="8 - 15",11.5,IF(Defects!P24="15 - 35",25,IF(Defects!P24="35 - 65",50,IF(Defects!P24="65 - 125",95,IF(Defects!P24="125 - 235",180,IF(Defects!P24="235 - 415",325,IF(Defects!P24="&gt; 415",600,0)))))))))/10000</f>
        <v>0</v>
      </c>
      <c r="D30" s="22">
        <f>IF(Defects!M24="0.0 - 0.5",0.25,IF(Defects!M24="0.5 - 1.0",0.75,IF(Defects!M24="1.0 - 1.5",1.25,IF(Defects!M24="1.5 - 2.0",1.75,IF(Defects!M24="2.0 - 2.5",2.25,IF(Defects!M24="2.5 - 3.0",3.75,IF(Defects!M24="3.0 - 3.5",3.25,IF(Defects!M24="3.5 - 4.0",3.75,IF(Defects!M24="4.0 - 4.5",4.25,IF(Defects!M24="4.5 - 5.0",4.75,IF(Defects!M24="5.0 - 5.5",5.25,IF(Defects!M24="5.5 - 6.0",5.75,IF(Defects!M24="6.0 - 6.5",6.25,IF(Defects!M24="6.5 - 7.0",6.75,IF(Defects!M24="7.0 - 7.5",7.25,IF(Defects!M24="7.5 - 8.0",7.75,IF(Defects!M24="8.0 - 8.5",8.25,IF(Defects!M24="8.5 - 9.0",8.75,IF(Defects!M24="9.0 - 9.5",9.25,IF(Defects!M24="9.5 - 10.0",9.75,0))))))))))))))))))))</f>
        <v>0</v>
      </c>
      <c r="E30" s="27">
        <f>IF(Defects!L24="yes",1,IF(Defects!L24="no",0.5,0))</f>
        <v>0</v>
      </c>
      <c r="G30" s="28">
        <f t="shared" si="2"/>
        <v>0</v>
      </c>
      <c r="H30" s="29">
        <f t="shared" si="3"/>
        <v>0</v>
      </c>
      <c r="J30" s="34">
        <f t="array" ref="J30">MIN(ABS($O30:$DJ30))</f>
        <v>0</v>
      </c>
      <c r="K30" s="34">
        <f t="array" ref="K30">MATCH($J30,ABS($O30:$DJ30),0)</f>
        <v>1</v>
      </c>
      <c r="L30" s="35" t="s">
        <v>66</v>
      </c>
      <c r="O30" s="36">
        <f t="shared" si="4"/>
        <v>0</v>
      </c>
      <c r="P30" s="36">
        <f t="shared" si="4"/>
        <v>0</v>
      </c>
      <c r="Q30" s="36">
        <f t="shared" si="4"/>
        <v>0</v>
      </c>
      <c r="R30" s="36">
        <f t="shared" si="4"/>
        <v>0</v>
      </c>
      <c r="S30" s="36">
        <f t="shared" si="4"/>
        <v>0</v>
      </c>
      <c r="T30" s="36">
        <f t="shared" si="4"/>
        <v>0</v>
      </c>
      <c r="U30" s="36">
        <f t="shared" si="4"/>
        <v>0</v>
      </c>
      <c r="V30" s="36">
        <f t="shared" si="4"/>
        <v>0</v>
      </c>
      <c r="W30" s="36">
        <f t="shared" si="4"/>
        <v>0</v>
      </c>
      <c r="X30" s="36">
        <f t="shared" si="4"/>
        <v>0</v>
      </c>
      <c r="Y30" s="36">
        <f t="shared" si="4"/>
        <v>0</v>
      </c>
      <c r="Z30" s="36">
        <f t="shared" si="4"/>
        <v>0</v>
      </c>
      <c r="AA30" s="36">
        <f t="shared" si="4"/>
        <v>0</v>
      </c>
      <c r="AB30" s="36">
        <f t="shared" si="4"/>
        <v>0</v>
      </c>
      <c r="AC30" s="36">
        <f t="shared" si="4"/>
        <v>0</v>
      </c>
      <c r="AD30" s="36">
        <f t="shared" si="4"/>
        <v>0</v>
      </c>
      <c r="AE30" s="36">
        <f t="shared" si="9"/>
        <v>0</v>
      </c>
      <c r="AF30" s="36">
        <f t="shared" si="9"/>
        <v>0</v>
      </c>
      <c r="AG30" s="36">
        <f t="shared" si="9"/>
        <v>0</v>
      </c>
      <c r="AH30" s="36">
        <f t="shared" si="9"/>
        <v>0</v>
      </c>
      <c r="AI30" s="36">
        <f t="shared" si="9"/>
        <v>0</v>
      </c>
      <c r="AJ30" s="36">
        <f t="shared" si="9"/>
        <v>0</v>
      </c>
      <c r="AK30" s="36">
        <f t="shared" si="9"/>
        <v>0</v>
      </c>
      <c r="AL30" s="36">
        <f t="shared" si="9"/>
        <v>0</v>
      </c>
      <c r="AM30" s="36">
        <f t="shared" si="9"/>
        <v>0</v>
      </c>
      <c r="AN30" s="36">
        <f t="shared" si="9"/>
        <v>0</v>
      </c>
      <c r="AO30" s="36">
        <f t="shared" si="9"/>
        <v>0</v>
      </c>
      <c r="AP30" s="36">
        <f t="shared" si="9"/>
        <v>0</v>
      </c>
      <c r="AQ30" s="36">
        <f t="shared" si="9"/>
        <v>0</v>
      </c>
      <c r="AR30" s="36">
        <f t="shared" si="9"/>
        <v>0</v>
      </c>
      <c r="AS30" s="36">
        <f t="shared" si="9"/>
        <v>0</v>
      </c>
      <c r="AT30" s="36">
        <f t="shared" si="9"/>
        <v>0</v>
      </c>
      <c r="AU30" s="36">
        <f t="shared" si="10"/>
        <v>0</v>
      </c>
      <c r="AV30" s="36">
        <f t="shared" si="10"/>
        <v>0</v>
      </c>
      <c r="AW30" s="36">
        <f t="shared" si="10"/>
        <v>0</v>
      </c>
      <c r="AX30" s="36">
        <f t="shared" si="10"/>
        <v>0</v>
      </c>
      <c r="AY30" s="36">
        <f t="shared" si="10"/>
        <v>0</v>
      </c>
      <c r="AZ30" s="36">
        <f t="shared" si="10"/>
        <v>0</v>
      </c>
      <c r="BA30" s="36">
        <f t="shared" si="10"/>
        <v>0</v>
      </c>
      <c r="BB30" s="36">
        <f t="shared" si="10"/>
        <v>0</v>
      </c>
      <c r="BC30" s="36">
        <f t="shared" si="10"/>
        <v>0</v>
      </c>
      <c r="BD30" s="36">
        <f t="shared" si="10"/>
        <v>0</v>
      </c>
      <c r="BE30" s="36">
        <f t="shared" si="10"/>
        <v>0</v>
      </c>
      <c r="BF30" s="36">
        <f t="shared" si="10"/>
        <v>0</v>
      </c>
      <c r="BG30" s="36">
        <f t="shared" si="10"/>
        <v>0</v>
      </c>
      <c r="BH30" s="36">
        <f t="shared" si="10"/>
        <v>0</v>
      </c>
      <c r="BI30" s="36">
        <f t="shared" si="10"/>
        <v>0</v>
      </c>
      <c r="BJ30" s="36">
        <f t="shared" si="10"/>
        <v>0</v>
      </c>
      <c r="BK30" s="36">
        <f t="shared" si="11"/>
        <v>0</v>
      </c>
      <c r="BL30" s="36">
        <f t="shared" si="11"/>
        <v>0</v>
      </c>
      <c r="BM30" s="36">
        <f t="shared" si="11"/>
        <v>0</v>
      </c>
      <c r="BN30" s="36">
        <f t="shared" si="11"/>
        <v>0</v>
      </c>
      <c r="BO30" s="36">
        <f t="shared" si="11"/>
        <v>0</v>
      </c>
      <c r="BP30" s="36">
        <f t="shared" si="11"/>
        <v>0</v>
      </c>
      <c r="BQ30" s="36">
        <f t="shared" si="11"/>
        <v>0</v>
      </c>
      <c r="BR30" s="36">
        <f t="shared" si="11"/>
        <v>0</v>
      </c>
      <c r="BS30" s="36">
        <f t="shared" si="11"/>
        <v>0</v>
      </c>
      <c r="BT30" s="36">
        <f t="shared" si="11"/>
        <v>0</v>
      </c>
      <c r="BU30" s="36">
        <f t="shared" si="11"/>
        <v>0</v>
      </c>
      <c r="BV30" s="36">
        <f t="shared" si="11"/>
        <v>0</v>
      </c>
      <c r="BW30" s="36">
        <f t="shared" si="11"/>
        <v>0</v>
      </c>
      <c r="BX30" s="36">
        <f t="shared" si="11"/>
        <v>0</v>
      </c>
      <c r="BY30" s="36">
        <f t="shared" si="11"/>
        <v>0</v>
      </c>
      <c r="BZ30" s="36">
        <f t="shared" si="11"/>
        <v>0</v>
      </c>
      <c r="CA30" s="36">
        <f t="shared" si="6"/>
        <v>0</v>
      </c>
      <c r="CB30" s="36">
        <f t="shared" si="6"/>
        <v>0</v>
      </c>
      <c r="CC30" s="36">
        <f t="shared" si="6"/>
        <v>0</v>
      </c>
      <c r="CD30" s="36">
        <f t="shared" si="6"/>
        <v>0</v>
      </c>
      <c r="CE30" s="36">
        <f t="shared" si="6"/>
        <v>0</v>
      </c>
      <c r="CF30" s="36">
        <f t="shared" si="6"/>
        <v>0</v>
      </c>
      <c r="CG30" s="36">
        <f t="shared" si="6"/>
        <v>0</v>
      </c>
      <c r="CH30" s="36">
        <f t="shared" si="6"/>
        <v>0</v>
      </c>
      <c r="CI30" s="36">
        <f t="shared" si="6"/>
        <v>0</v>
      </c>
      <c r="CJ30" s="36">
        <f t="shared" si="6"/>
        <v>0</v>
      </c>
      <c r="CK30" s="36">
        <f t="shared" si="6"/>
        <v>0</v>
      </c>
      <c r="CL30" s="36">
        <f t="shared" si="6"/>
        <v>0</v>
      </c>
      <c r="CM30" s="36">
        <f t="shared" si="6"/>
        <v>0</v>
      </c>
      <c r="CN30" s="36">
        <f t="shared" si="6"/>
        <v>0</v>
      </c>
      <c r="CO30" s="36">
        <f t="shared" si="6"/>
        <v>0</v>
      </c>
      <c r="CP30" s="36">
        <f t="shared" si="7"/>
        <v>0</v>
      </c>
      <c r="CQ30" s="36">
        <f t="shared" si="7"/>
        <v>0</v>
      </c>
      <c r="CR30" s="36">
        <f t="shared" si="7"/>
        <v>0</v>
      </c>
      <c r="CS30" s="36">
        <f t="shared" si="7"/>
        <v>0</v>
      </c>
      <c r="CT30" s="36">
        <f t="shared" si="7"/>
        <v>0</v>
      </c>
      <c r="CU30" s="36">
        <f t="shared" si="7"/>
        <v>0</v>
      </c>
      <c r="CV30" s="36">
        <f t="shared" si="7"/>
        <v>0</v>
      </c>
      <c r="CW30" s="36">
        <f t="shared" si="7"/>
        <v>0</v>
      </c>
      <c r="CX30" s="36">
        <f t="shared" si="7"/>
        <v>0</v>
      </c>
      <c r="CY30" s="36">
        <f t="shared" si="7"/>
        <v>0</v>
      </c>
      <c r="CZ30" s="36">
        <f t="shared" si="7"/>
        <v>0</v>
      </c>
      <c r="DA30" s="36">
        <f t="shared" si="7"/>
        <v>0</v>
      </c>
      <c r="DB30" s="36">
        <f t="shared" si="8"/>
        <v>0</v>
      </c>
      <c r="DC30" s="36">
        <f t="shared" si="8"/>
        <v>0</v>
      </c>
      <c r="DD30" s="36">
        <f t="shared" si="8"/>
        <v>0</v>
      </c>
      <c r="DE30" s="36">
        <f t="shared" si="8"/>
        <v>0</v>
      </c>
      <c r="DF30" s="36">
        <f t="shared" si="8"/>
        <v>0</v>
      </c>
      <c r="DG30" s="36">
        <f t="shared" si="8"/>
        <v>0</v>
      </c>
      <c r="DH30" s="36">
        <f t="shared" si="8"/>
        <v>0</v>
      </c>
      <c r="DI30" s="36">
        <f t="shared" si="8"/>
        <v>0</v>
      </c>
      <c r="DJ30" s="36">
        <f t="shared" si="8"/>
        <v>0</v>
      </c>
    </row>
    <row r="31" spans="1:114" x14ac:dyDescent="0.25">
      <c r="A31" s="25">
        <f>IF(Defects!$B25="",0,Defects!$B25)</f>
        <v>0</v>
      </c>
      <c r="B31" s="27">
        <f>Defects!D25</f>
        <v>0</v>
      </c>
      <c r="C31" s="22">
        <f>IF(Defects!O25="&lt; 4",2,IF(Defects!O25="4 - 8",6,IF(Defects!O25="8 - 15",11.5,IF(Defects!O25="15 - 35",25,IF(Defects!O25="35 - 65",50,IF(Defects!O25="65 - 125",95,IF(Defects!O25="125 - 235",180,IF(Defects!O25="235 - 415",325,IF(Defects!O25="&gt; 415",600,0)))))))))*IF(Defects!P25="&lt; 4",2,IF(Defects!P25="4 - 8",6,IF(Defects!P25="8 - 15",11.5,IF(Defects!P25="15 - 35",25,IF(Defects!P25="35 - 65",50,IF(Defects!P25="65 - 125",95,IF(Defects!P25="125 - 235",180,IF(Defects!P25="235 - 415",325,IF(Defects!P25="&gt; 415",600,0)))))))))/10000</f>
        <v>0</v>
      </c>
      <c r="D31" s="22">
        <f>IF(Defects!M25="0.0 - 0.5",0.25,IF(Defects!M25="0.5 - 1.0",0.75,IF(Defects!M25="1.0 - 1.5",1.25,IF(Defects!M25="1.5 - 2.0",1.75,IF(Defects!M25="2.0 - 2.5",2.25,IF(Defects!M25="2.5 - 3.0",3.75,IF(Defects!M25="3.0 - 3.5",3.25,IF(Defects!M25="3.5 - 4.0",3.75,IF(Defects!M25="4.0 - 4.5",4.25,IF(Defects!M25="4.5 - 5.0",4.75,IF(Defects!M25="5.0 - 5.5",5.25,IF(Defects!M25="5.5 - 6.0",5.75,IF(Defects!M25="6.0 - 6.5",6.25,IF(Defects!M25="6.5 - 7.0",6.75,IF(Defects!M25="7.0 - 7.5",7.25,IF(Defects!M25="7.5 - 8.0",7.75,IF(Defects!M25="8.0 - 8.5",8.25,IF(Defects!M25="8.5 - 9.0",8.75,IF(Defects!M25="9.0 - 9.5",9.25,IF(Defects!M25="9.5 - 10.0",9.75,0))))))))))))))))))))</f>
        <v>0</v>
      </c>
      <c r="E31" s="27">
        <f>IF(Defects!L25="yes",1,IF(Defects!L25="no",0.5,0))</f>
        <v>0</v>
      </c>
      <c r="G31" s="28">
        <f t="shared" si="2"/>
        <v>0</v>
      </c>
      <c r="H31" s="29">
        <f t="shared" si="3"/>
        <v>0</v>
      </c>
      <c r="J31" s="34">
        <f t="array" ref="J31">MIN(ABS($O31:$DJ31))</f>
        <v>0</v>
      </c>
      <c r="K31" s="34">
        <f t="array" ref="K31">MATCH($J31,ABS($O31:$DJ31),0)</f>
        <v>1</v>
      </c>
      <c r="L31" s="35" t="s">
        <v>66</v>
      </c>
      <c r="O31" s="36">
        <f t="shared" si="4"/>
        <v>0</v>
      </c>
      <c r="P31" s="36">
        <f t="shared" si="4"/>
        <v>0</v>
      </c>
      <c r="Q31" s="36">
        <f t="shared" si="4"/>
        <v>0</v>
      </c>
      <c r="R31" s="36">
        <f t="shared" si="4"/>
        <v>0</v>
      </c>
      <c r="S31" s="36">
        <f t="shared" si="4"/>
        <v>0</v>
      </c>
      <c r="T31" s="36">
        <f t="shared" si="4"/>
        <v>0</v>
      </c>
      <c r="U31" s="36">
        <f t="shared" si="4"/>
        <v>0</v>
      </c>
      <c r="V31" s="36">
        <f t="shared" si="4"/>
        <v>0</v>
      </c>
      <c r="W31" s="36">
        <f t="shared" si="4"/>
        <v>0</v>
      </c>
      <c r="X31" s="36">
        <f t="shared" si="4"/>
        <v>0</v>
      </c>
      <c r="Y31" s="36">
        <f t="shared" si="4"/>
        <v>0</v>
      </c>
      <c r="Z31" s="36">
        <f t="shared" si="4"/>
        <v>0</v>
      </c>
      <c r="AA31" s="36">
        <f t="shared" si="4"/>
        <v>0</v>
      </c>
      <c r="AB31" s="36">
        <f t="shared" si="4"/>
        <v>0</v>
      </c>
      <c r="AC31" s="36">
        <f t="shared" si="4"/>
        <v>0</v>
      </c>
      <c r="AD31" s="36">
        <f t="shared" si="4"/>
        <v>0</v>
      </c>
      <c r="AE31" s="36">
        <f t="shared" si="9"/>
        <v>0</v>
      </c>
      <c r="AF31" s="36">
        <f t="shared" si="9"/>
        <v>0</v>
      </c>
      <c r="AG31" s="36">
        <f t="shared" si="9"/>
        <v>0</v>
      </c>
      <c r="AH31" s="36">
        <f t="shared" si="9"/>
        <v>0</v>
      </c>
      <c r="AI31" s="36">
        <f t="shared" si="9"/>
        <v>0</v>
      </c>
      <c r="AJ31" s="36">
        <f t="shared" si="9"/>
        <v>0</v>
      </c>
      <c r="AK31" s="36">
        <f t="shared" si="9"/>
        <v>0</v>
      </c>
      <c r="AL31" s="36">
        <f t="shared" si="9"/>
        <v>0</v>
      </c>
      <c r="AM31" s="36">
        <f t="shared" si="9"/>
        <v>0</v>
      </c>
      <c r="AN31" s="36">
        <f t="shared" si="9"/>
        <v>0</v>
      </c>
      <c r="AO31" s="36">
        <f t="shared" si="9"/>
        <v>0</v>
      </c>
      <c r="AP31" s="36">
        <f t="shared" si="9"/>
        <v>0</v>
      </c>
      <c r="AQ31" s="36">
        <f t="shared" si="9"/>
        <v>0</v>
      </c>
      <c r="AR31" s="36">
        <f t="shared" si="9"/>
        <v>0</v>
      </c>
      <c r="AS31" s="36">
        <f t="shared" si="9"/>
        <v>0</v>
      </c>
      <c r="AT31" s="36">
        <f t="shared" si="9"/>
        <v>0</v>
      </c>
      <c r="AU31" s="36">
        <f t="shared" si="10"/>
        <v>0</v>
      </c>
      <c r="AV31" s="36">
        <f t="shared" si="10"/>
        <v>0</v>
      </c>
      <c r="AW31" s="36">
        <f t="shared" si="10"/>
        <v>0</v>
      </c>
      <c r="AX31" s="36">
        <f t="shared" si="10"/>
        <v>0</v>
      </c>
      <c r="AY31" s="36">
        <f t="shared" si="10"/>
        <v>0</v>
      </c>
      <c r="AZ31" s="36">
        <f t="shared" si="10"/>
        <v>0</v>
      </c>
      <c r="BA31" s="36">
        <f t="shared" si="10"/>
        <v>0</v>
      </c>
      <c r="BB31" s="36">
        <f t="shared" si="10"/>
        <v>0</v>
      </c>
      <c r="BC31" s="36">
        <f t="shared" si="10"/>
        <v>0</v>
      </c>
      <c r="BD31" s="36">
        <f t="shared" si="10"/>
        <v>0</v>
      </c>
      <c r="BE31" s="36">
        <f t="shared" si="10"/>
        <v>0</v>
      </c>
      <c r="BF31" s="36">
        <f t="shared" si="10"/>
        <v>0</v>
      </c>
      <c r="BG31" s="36">
        <f t="shared" si="10"/>
        <v>0</v>
      </c>
      <c r="BH31" s="36">
        <f t="shared" si="10"/>
        <v>0</v>
      </c>
      <c r="BI31" s="36">
        <f t="shared" si="10"/>
        <v>0</v>
      </c>
      <c r="BJ31" s="36">
        <f t="shared" si="10"/>
        <v>0</v>
      </c>
      <c r="BK31" s="36">
        <f t="shared" si="11"/>
        <v>0</v>
      </c>
      <c r="BL31" s="36">
        <f t="shared" si="11"/>
        <v>0</v>
      </c>
      <c r="BM31" s="36">
        <f t="shared" si="11"/>
        <v>0</v>
      </c>
      <c r="BN31" s="36">
        <f t="shared" si="11"/>
        <v>0</v>
      </c>
      <c r="BO31" s="36">
        <f t="shared" si="11"/>
        <v>0</v>
      </c>
      <c r="BP31" s="36">
        <f t="shared" si="11"/>
        <v>0</v>
      </c>
      <c r="BQ31" s="36">
        <f t="shared" si="11"/>
        <v>0</v>
      </c>
      <c r="BR31" s="36">
        <f t="shared" si="11"/>
        <v>0</v>
      </c>
      <c r="BS31" s="36">
        <f t="shared" si="11"/>
        <v>0</v>
      </c>
      <c r="BT31" s="36">
        <f t="shared" si="11"/>
        <v>0</v>
      </c>
      <c r="BU31" s="36">
        <f t="shared" si="11"/>
        <v>0</v>
      </c>
      <c r="BV31" s="36">
        <f t="shared" si="11"/>
        <v>0</v>
      </c>
      <c r="BW31" s="36">
        <f t="shared" si="11"/>
        <v>0</v>
      </c>
      <c r="BX31" s="36">
        <f t="shared" si="11"/>
        <v>0</v>
      </c>
      <c r="BY31" s="36">
        <f t="shared" si="11"/>
        <v>0</v>
      </c>
      <c r="BZ31" s="36">
        <f t="shared" si="11"/>
        <v>0</v>
      </c>
      <c r="CA31" s="36">
        <f t="shared" si="6"/>
        <v>0</v>
      </c>
      <c r="CB31" s="36">
        <f t="shared" si="6"/>
        <v>0</v>
      </c>
      <c r="CC31" s="36">
        <f t="shared" si="6"/>
        <v>0</v>
      </c>
      <c r="CD31" s="36">
        <f t="shared" si="6"/>
        <v>0</v>
      </c>
      <c r="CE31" s="36">
        <f t="shared" si="6"/>
        <v>0</v>
      </c>
      <c r="CF31" s="36">
        <f t="shared" si="6"/>
        <v>0</v>
      </c>
      <c r="CG31" s="36">
        <f t="shared" si="6"/>
        <v>0</v>
      </c>
      <c r="CH31" s="36">
        <f t="shared" si="6"/>
        <v>0</v>
      </c>
      <c r="CI31" s="36">
        <f t="shared" si="6"/>
        <v>0</v>
      </c>
      <c r="CJ31" s="36">
        <f t="shared" si="6"/>
        <v>0</v>
      </c>
      <c r="CK31" s="36">
        <f t="shared" si="6"/>
        <v>0</v>
      </c>
      <c r="CL31" s="36">
        <f t="shared" si="6"/>
        <v>0</v>
      </c>
      <c r="CM31" s="36">
        <f t="shared" si="6"/>
        <v>0</v>
      </c>
      <c r="CN31" s="36">
        <f t="shared" si="6"/>
        <v>0</v>
      </c>
      <c r="CO31" s="36">
        <f t="shared" si="6"/>
        <v>0</v>
      </c>
      <c r="CP31" s="36">
        <f t="shared" si="7"/>
        <v>0</v>
      </c>
      <c r="CQ31" s="36">
        <f t="shared" si="7"/>
        <v>0</v>
      </c>
      <c r="CR31" s="36">
        <f t="shared" si="7"/>
        <v>0</v>
      </c>
      <c r="CS31" s="36">
        <f t="shared" si="7"/>
        <v>0</v>
      </c>
      <c r="CT31" s="36">
        <f t="shared" si="7"/>
        <v>0</v>
      </c>
      <c r="CU31" s="36">
        <f t="shared" si="7"/>
        <v>0</v>
      </c>
      <c r="CV31" s="36">
        <f t="shared" si="7"/>
        <v>0</v>
      </c>
      <c r="CW31" s="36">
        <f t="shared" si="7"/>
        <v>0</v>
      </c>
      <c r="CX31" s="36">
        <f t="shared" si="7"/>
        <v>0</v>
      </c>
      <c r="CY31" s="36">
        <f t="shared" si="7"/>
        <v>0</v>
      </c>
      <c r="CZ31" s="36">
        <f t="shared" si="7"/>
        <v>0</v>
      </c>
      <c r="DA31" s="36">
        <f t="shared" si="7"/>
        <v>0</v>
      </c>
      <c r="DB31" s="36">
        <f t="shared" si="8"/>
        <v>0</v>
      </c>
      <c r="DC31" s="36">
        <f t="shared" si="8"/>
        <v>0</v>
      </c>
      <c r="DD31" s="36">
        <f t="shared" si="8"/>
        <v>0</v>
      </c>
      <c r="DE31" s="36">
        <f t="shared" si="8"/>
        <v>0</v>
      </c>
      <c r="DF31" s="36">
        <f t="shared" si="8"/>
        <v>0</v>
      </c>
      <c r="DG31" s="36">
        <f t="shared" si="8"/>
        <v>0</v>
      </c>
      <c r="DH31" s="36">
        <f t="shared" si="8"/>
        <v>0</v>
      </c>
      <c r="DI31" s="36">
        <f t="shared" si="8"/>
        <v>0</v>
      </c>
      <c r="DJ31" s="36">
        <f t="shared" si="8"/>
        <v>0</v>
      </c>
    </row>
    <row r="32" spans="1:114" x14ac:dyDescent="0.25">
      <c r="A32" s="25">
        <f>IF(Defects!$B26="",0,Defects!$B26)</f>
        <v>0</v>
      </c>
      <c r="B32" s="27">
        <f>Defects!D26</f>
        <v>0</v>
      </c>
      <c r="C32" s="22">
        <f>IF(Defects!O26="&lt; 4",2,IF(Defects!O26="4 - 8",6,IF(Defects!O26="8 - 15",11.5,IF(Defects!O26="15 - 35",25,IF(Defects!O26="35 - 65",50,IF(Defects!O26="65 - 125",95,IF(Defects!O26="125 - 235",180,IF(Defects!O26="235 - 415",325,IF(Defects!O26="&gt; 415",600,0)))))))))*IF(Defects!P26="&lt; 4",2,IF(Defects!P26="4 - 8",6,IF(Defects!P26="8 - 15",11.5,IF(Defects!P26="15 - 35",25,IF(Defects!P26="35 - 65",50,IF(Defects!P26="65 - 125",95,IF(Defects!P26="125 - 235",180,IF(Defects!P26="235 - 415",325,IF(Defects!P26="&gt; 415",600,0)))))))))/10000</f>
        <v>0</v>
      </c>
      <c r="D32" s="22">
        <f>IF(Defects!M26="0.0 - 0.5",0.25,IF(Defects!M26="0.5 - 1.0",0.75,IF(Defects!M26="1.0 - 1.5",1.25,IF(Defects!M26="1.5 - 2.0",1.75,IF(Defects!M26="2.0 - 2.5",2.25,IF(Defects!M26="2.5 - 3.0",3.75,IF(Defects!M26="3.0 - 3.5",3.25,IF(Defects!M26="3.5 - 4.0",3.75,IF(Defects!M26="4.0 - 4.5",4.25,IF(Defects!M26="4.5 - 5.0",4.75,IF(Defects!M26="5.0 - 5.5",5.25,IF(Defects!M26="5.5 - 6.0",5.75,IF(Defects!M26="6.0 - 6.5",6.25,IF(Defects!M26="6.5 - 7.0",6.75,IF(Defects!M26="7.0 - 7.5",7.25,IF(Defects!M26="7.5 - 8.0",7.75,IF(Defects!M26="8.0 - 8.5",8.25,IF(Defects!M26="8.5 - 9.0",8.75,IF(Defects!M26="9.0 - 9.5",9.25,IF(Defects!M26="9.5 - 10.0",9.75,0))))))))))))))))))))</f>
        <v>0</v>
      </c>
      <c r="E32" s="27">
        <f>IF(Defects!L26="yes",1,IF(Defects!L26="no",0.5,0))</f>
        <v>0</v>
      </c>
      <c r="G32" s="28">
        <f t="shared" si="2"/>
        <v>0</v>
      </c>
      <c r="H32" s="29">
        <f t="shared" si="3"/>
        <v>0</v>
      </c>
      <c r="J32" s="34">
        <f t="array" ref="J32">MIN(ABS($O32:$DJ32))</f>
        <v>0</v>
      </c>
      <c r="K32" s="34">
        <f t="array" ref="K32">MATCH($J32,ABS($O32:$DJ32),0)</f>
        <v>1</v>
      </c>
      <c r="L32" s="35" t="s">
        <v>66</v>
      </c>
      <c r="O32" s="36">
        <f t="shared" si="4"/>
        <v>0</v>
      </c>
      <c r="P32" s="36">
        <f t="shared" si="4"/>
        <v>0</v>
      </c>
      <c r="Q32" s="36">
        <f t="shared" si="4"/>
        <v>0</v>
      </c>
      <c r="R32" s="36">
        <f t="shared" si="4"/>
        <v>0</v>
      </c>
      <c r="S32" s="36">
        <f t="shared" si="4"/>
        <v>0</v>
      </c>
      <c r="T32" s="36">
        <f t="shared" si="4"/>
        <v>0</v>
      </c>
      <c r="U32" s="36">
        <f t="shared" si="4"/>
        <v>0</v>
      </c>
      <c r="V32" s="36">
        <f t="shared" si="4"/>
        <v>0</v>
      </c>
      <c r="W32" s="36">
        <f t="shared" si="4"/>
        <v>0</v>
      </c>
      <c r="X32" s="36">
        <f t="shared" si="4"/>
        <v>0</v>
      </c>
      <c r="Y32" s="36">
        <f t="shared" si="4"/>
        <v>0</v>
      </c>
      <c r="Z32" s="36">
        <f t="shared" si="4"/>
        <v>0</v>
      </c>
      <c r="AA32" s="36">
        <f t="shared" si="4"/>
        <v>0</v>
      </c>
      <c r="AB32" s="36">
        <f t="shared" si="4"/>
        <v>0</v>
      </c>
      <c r="AC32" s="36">
        <f t="shared" si="4"/>
        <v>0</v>
      </c>
      <c r="AD32" s="36">
        <f t="shared" si="4"/>
        <v>0</v>
      </c>
      <c r="AE32" s="36">
        <f t="shared" si="9"/>
        <v>0</v>
      </c>
      <c r="AF32" s="36">
        <f t="shared" si="9"/>
        <v>0</v>
      </c>
      <c r="AG32" s="36">
        <f t="shared" si="9"/>
        <v>0</v>
      </c>
      <c r="AH32" s="36">
        <f t="shared" si="9"/>
        <v>0</v>
      </c>
      <c r="AI32" s="36">
        <f t="shared" si="9"/>
        <v>0</v>
      </c>
      <c r="AJ32" s="36">
        <f t="shared" si="9"/>
        <v>0</v>
      </c>
      <c r="AK32" s="36">
        <f t="shared" si="9"/>
        <v>0</v>
      </c>
      <c r="AL32" s="36">
        <f t="shared" si="9"/>
        <v>0</v>
      </c>
      <c r="AM32" s="36">
        <f t="shared" si="9"/>
        <v>0</v>
      </c>
      <c r="AN32" s="36">
        <f t="shared" si="9"/>
        <v>0</v>
      </c>
      <c r="AO32" s="36">
        <f t="shared" si="9"/>
        <v>0</v>
      </c>
      <c r="AP32" s="36">
        <f t="shared" si="9"/>
        <v>0</v>
      </c>
      <c r="AQ32" s="36">
        <f t="shared" si="9"/>
        <v>0</v>
      </c>
      <c r="AR32" s="36">
        <f t="shared" si="9"/>
        <v>0</v>
      </c>
      <c r="AS32" s="36">
        <f t="shared" si="9"/>
        <v>0</v>
      </c>
      <c r="AT32" s="36">
        <f t="shared" si="9"/>
        <v>0</v>
      </c>
      <c r="AU32" s="36">
        <f t="shared" si="10"/>
        <v>0</v>
      </c>
      <c r="AV32" s="36">
        <f t="shared" si="10"/>
        <v>0</v>
      </c>
      <c r="AW32" s="36">
        <f t="shared" si="10"/>
        <v>0</v>
      </c>
      <c r="AX32" s="36">
        <f t="shared" si="10"/>
        <v>0</v>
      </c>
      <c r="AY32" s="36">
        <f t="shared" si="10"/>
        <v>0</v>
      </c>
      <c r="AZ32" s="36">
        <f t="shared" si="10"/>
        <v>0</v>
      </c>
      <c r="BA32" s="36">
        <f t="shared" si="10"/>
        <v>0</v>
      </c>
      <c r="BB32" s="36">
        <f t="shared" si="10"/>
        <v>0</v>
      </c>
      <c r="BC32" s="36">
        <f t="shared" si="10"/>
        <v>0</v>
      </c>
      <c r="BD32" s="36">
        <f t="shared" si="10"/>
        <v>0</v>
      </c>
      <c r="BE32" s="36">
        <f t="shared" si="10"/>
        <v>0</v>
      </c>
      <c r="BF32" s="36">
        <f t="shared" si="10"/>
        <v>0</v>
      </c>
      <c r="BG32" s="36">
        <f t="shared" si="10"/>
        <v>0</v>
      </c>
      <c r="BH32" s="36">
        <f t="shared" si="10"/>
        <v>0</v>
      </c>
      <c r="BI32" s="36">
        <f t="shared" si="10"/>
        <v>0</v>
      </c>
      <c r="BJ32" s="36">
        <f t="shared" si="10"/>
        <v>0</v>
      </c>
      <c r="BK32" s="36">
        <f t="shared" si="11"/>
        <v>0</v>
      </c>
      <c r="BL32" s="36">
        <f t="shared" si="11"/>
        <v>0</v>
      </c>
      <c r="BM32" s="36">
        <f t="shared" si="11"/>
        <v>0</v>
      </c>
      <c r="BN32" s="36">
        <f t="shared" si="11"/>
        <v>0</v>
      </c>
      <c r="BO32" s="36">
        <f t="shared" si="11"/>
        <v>0</v>
      </c>
      <c r="BP32" s="36">
        <f t="shared" si="11"/>
        <v>0</v>
      </c>
      <c r="BQ32" s="36">
        <f t="shared" si="11"/>
        <v>0</v>
      </c>
      <c r="BR32" s="36">
        <f t="shared" si="11"/>
        <v>0</v>
      </c>
      <c r="BS32" s="36">
        <f t="shared" si="11"/>
        <v>0</v>
      </c>
      <c r="BT32" s="36">
        <f t="shared" si="11"/>
        <v>0</v>
      </c>
      <c r="BU32" s="36">
        <f t="shared" si="11"/>
        <v>0</v>
      </c>
      <c r="BV32" s="36">
        <f t="shared" si="11"/>
        <v>0</v>
      </c>
      <c r="BW32" s="36">
        <f t="shared" si="11"/>
        <v>0</v>
      </c>
      <c r="BX32" s="36">
        <f t="shared" si="11"/>
        <v>0</v>
      </c>
      <c r="BY32" s="36">
        <f t="shared" si="11"/>
        <v>0</v>
      </c>
      <c r="BZ32" s="36">
        <f t="shared" si="11"/>
        <v>0</v>
      </c>
      <c r="CA32" s="36">
        <f t="shared" si="6"/>
        <v>0</v>
      </c>
      <c r="CB32" s="36">
        <f t="shared" si="6"/>
        <v>0</v>
      </c>
      <c r="CC32" s="36">
        <f t="shared" si="6"/>
        <v>0</v>
      </c>
      <c r="CD32" s="36">
        <f t="shared" si="6"/>
        <v>0</v>
      </c>
      <c r="CE32" s="36">
        <f t="shared" si="6"/>
        <v>0</v>
      </c>
      <c r="CF32" s="36">
        <f t="shared" si="6"/>
        <v>0</v>
      </c>
      <c r="CG32" s="36">
        <f t="shared" si="6"/>
        <v>0</v>
      </c>
      <c r="CH32" s="36">
        <f t="shared" si="6"/>
        <v>0</v>
      </c>
      <c r="CI32" s="36">
        <f t="shared" si="6"/>
        <v>0</v>
      </c>
      <c r="CJ32" s="36">
        <f t="shared" si="6"/>
        <v>0</v>
      </c>
      <c r="CK32" s="36">
        <f t="shared" si="6"/>
        <v>0</v>
      </c>
      <c r="CL32" s="36">
        <f t="shared" si="6"/>
        <v>0</v>
      </c>
      <c r="CM32" s="36">
        <f t="shared" si="6"/>
        <v>0</v>
      </c>
      <c r="CN32" s="36">
        <f t="shared" si="6"/>
        <v>0</v>
      </c>
      <c r="CO32" s="36">
        <f t="shared" si="6"/>
        <v>0</v>
      </c>
      <c r="CP32" s="36">
        <f t="shared" si="7"/>
        <v>0</v>
      </c>
      <c r="CQ32" s="36">
        <f t="shared" si="7"/>
        <v>0</v>
      </c>
      <c r="CR32" s="36">
        <f t="shared" si="7"/>
        <v>0</v>
      </c>
      <c r="CS32" s="36">
        <f t="shared" si="7"/>
        <v>0</v>
      </c>
      <c r="CT32" s="36">
        <f t="shared" si="7"/>
        <v>0</v>
      </c>
      <c r="CU32" s="36">
        <f t="shared" si="7"/>
        <v>0</v>
      </c>
      <c r="CV32" s="36">
        <f t="shared" si="7"/>
        <v>0</v>
      </c>
      <c r="CW32" s="36">
        <f t="shared" si="7"/>
        <v>0</v>
      </c>
      <c r="CX32" s="36">
        <f t="shared" si="7"/>
        <v>0</v>
      </c>
      <c r="CY32" s="36">
        <f t="shared" si="7"/>
        <v>0</v>
      </c>
      <c r="CZ32" s="36">
        <f t="shared" si="7"/>
        <v>0</v>
      </c>
      <c r="DA32" s="36">
        <f t="shared" si="7"/>
        <v>0</v>
      </c>
      <c r="DB32" s="36">
        <f t="shared" si="8"/>
        <v>0</v>
      </c>
      <c r="DC32" s="36">
        <f t="shared" si="8"/>
        <v>0</v>
      </c>
      <c r="DD32" s="36">
        <f t="shared" si="8"/>
        <v>0</v>
      </c>
      <c r="DE32" s="36">
        <f t="shared" si="8"/>
        <v>0</v>
      </c>
      <c r="DF32" s="36">
        <f t="shared" si="8"/>
        <v>0</v>
      </c>
      <c r="DG32" s="36">
        <f t="shared" si="8"/>
        <v>0</v>
      </c>
      <c r="DH32" s="36">
        <f t="shared" si="8"/>
        <v>0</v>
      </c>
      <c r="DI32" s="36">
        <f t="shared" si="8"/>
        <v>0</v>
      </c>
      <c r="DJ32" s="36">
        <f t="shared" si="8"/>
        <v>0</v>
      </c>
    </row>
    <row r="33" spans="1:114" x14ac:dyDescent="0.25">
      <c r="A33" s="25">
        <f>IF(Defects!$B27="",0,Defects!$B27)</f>
        <v>0</v>
      </c>
      <c r="B33" s="27">
        <f>Defects!D27</f>
        <v>0</v>
      </c>
      <c r="C33" s="22">
        <f>IF(Defects!O27="&lt; 4",2,IF(Defects!O27="4 - 8",6,IF(Defects!O27="8 - 15",11.5,IF(Defects!O27="15 - 35",25,IF(Defects!O27="35 - 65",50,IF(Defects!O27="65 - 125",95,IF(Defects!O27="125 - 235",180,IF(Defects!O27="235 - 415",325,IF(Defects!O27="&gt; 415",600,0)))))))))*IF(Defects!P27="&lt; 4",2,IF(Defects!P27="4 - 8",6,IF(Defects!P27="8 - 15",11.5,IF(Defects!P27="15 - 35",25,IF(Defects!P27="35 - 65",50,IF(Defects!P27="65 - 125",95,IF(Defects!P27="125 - 235",180,IF(Defects!P27="235 - 415",325,IF(Defects!P27="&gt; 415",600,0)))))))))/10000</f>
        <v>0</v>
      </c>
      <c r="D33" s="22">
        <f>IF(Defects!M27="0.0 - 0.5",0.25,IF(Defects!M27="0.5 - 1.0",0.75,IF(Defects!M27="1.0 - 1.5",1.25,IF(Defects!M27="1.5 - 2.0",1.75,IF(Defects!M27="2.0 - 2.5",2.25,IF(Defects!M27="2.5 - 3.0",3.75,IF(Defects!M27="3.0 - 3.5",3.25,IF(Defects!M27="3.5 - 4.0",3.75,IF(Defects!M27="4.0 - 4.5",4.25,IF(Defects!M27="4.5 - 5.0",4.75,IF(Defects!M27="5.0 - 5.5",5.25,IF(Defects!M27="5.5 - 6.0",5.75,IF(Defects!M27="6.0 - 6.5",6.25,IF(Defects!M27="6.5 - 7.0",6.75,IF(Defects!M27="7.0 - 7.5",7.25,IF(Defects!M27="7.5 - 8.0",7.75,IF(Defects!M27="8.0 - 8.5",8.25,IF(Defects!M27="8.5 - 9.0",8.75,IF(Defects!M27="9.0 - 9.5",9.25,IF(Defects!M27="9.5 - 10.0",9.75,0))))))))))))))))))))</f>
        <v>0</v>
      </c>
      <c r="E33" s="27">
        <f>IF(Defects!L27="yes",1,IF(Defects!L27="no",0.5,0))</f>
        <v>0</v>
      </c>
      <c r="G33" s="28">
        <f t="shared" si="2"/>
        <v>0</v>
      </c>
      <c r="H33" s="29">
        <f t="shared" si="3"/>
        <v>0</v>
      </c>
      <c r="J33" s="34">
        <f t="array" ref="J33">MIN(ABS($O33:$DJ33))</f>
        <v>0</v>
      </c>
      <c r="K33" s="34">
        <f t="array" ref="K33">MATCH($J33,ABS($O33:$DJ33),0)</f>
        <v>1</v>
      </c>
      <c r="L33" s="35" t="s">
        <v>66</v>
      </c>
      <c r="O33" s="36">
        <f t="shared" si="4"/>
        <v>0</v>
      </c>
      <c r="P33" s="36">
        <f t="shared" si="4"/>
        <v>0</v>
      </c>
      <c r="Q33" s="36">
        <f t="shared" si="4"/>
        <v>0</v>
      </c>
      <c r="R33" s="36">
        <f t="shared" si="4"/>
        <v>0</v>
      </c>
      <c r="S33" s="36">
        <f t="shared" si="4"/>
        <v>0</v>
      </c>
      <c r="T33" s="36">
        <f t="shared" si="4"/>
        <v>0</v>
      </c>
      <c r="U33" s="36">
        <f t="shared" si="4"/>
        <v>0</v>
      </c>
      <c r="V33" s="36">
        <f t="shared" si="4"/>
        <v>0</v>
      </c>
      <c r="W33" s="36">
        <f t="shared" si="4"/>
        <v>0</v>
      </c>
      <c r="X33" s="36">
        <f t="shared" si="4"/>
        <v>0</v>
      </c>
      <c r="Y33" s="36">
        <f t="shared" si="4"/>
        <v>0</v>
      </c>
      <c r="Z33" s="36">
        <f t="shared" si="4"/>
        <v>0</v>
      </c>
      <c r="AA33" s="36">
        <f t="shared" si="4"/>
        <v>0</v>
      </c>
      <c r="AB33" s="36">
        <f t="shared" si="4"/>
        <v>0</v>
      </c>
      <c r="AC33" s="36">
        <f t="shared" si="4"/>
        <v>0</v>
      </c>
      <c r="AD33" s="36">
        <f t="shared" si="4"/>
        <v>0</v>
      </c>
      <c r="AE33" s="36">
        <f t="shared" si="9"/>
        <v>0</v>
      </c>
      <c r="AF33" s="36">
        <f t="shared" si="9"/>
        <v>0</v>
      </c>
      <c r="AG33" s="36">
        <f t="shared" si="9"/>
        <v>0</v>
      </c>
      <c r="AH33" s="36">
        <f t="shared" si="9"/>
        <v>0</v>
      </c>
      <c r="AI33" s="36">
        <f t="shared" si="9"/>
        <v>0</v>
      </c>
      <c r="AJ33" s="36">
        <f t="shared" si="9"/>
        <v>0</v>
      </c>
      <c r="AK33" s="36">
        <f t="shared" si="9"/>
        <v>0</v>
      </c>
      <c r="AL33" s="36">
        <f t="shared" si="9"/>
        <v>0</v>
      </c>
      <c r="AM33" s="36">
        <f t="shared" si="9"/>
        <v>0</v>
      </c>
      <c r="AN33" s="36">
        <f t="shared" si="9"/>
        <v>0</v>
      </c>
      <c r="AO33" s="36">
        <f t="shared" si="9"/>
        <v>0</v>
      </c>
      <c r="AP33" s="36">
        <f t="shared" si="9"/>
        <v>0</v>
      </c>
      <c r="AQ33" s="36">
        <f t="shared" si="9"/>
        <v>0</v>
      </c>
      <c r="AR33" s="36">
        <f t="shared" si="9"/>
        <v>0</v>
      </c>
      <c r="AS33" s="36">
        <f t="shared" si="9"/>
        <v>0</v>
      </c>
      <c r="AT33" s="36">
        <f t="shared" si="9"/>
        <v>0</v>
      </c>
      <c r="AU33" s="36">
        <f t="shared" si="10"/>
        <v>0</v>
      </c>
      <c r="AV33" s="36">
        <f t="shared" si="10"/>
        <v>0</v>
      </c>
      <c r="AW33" s="36">
        <f t="shared" si="10"/>
        <v>0</v>
      </c>
      <c r="AX33" s="36">
        <f t="shared" si="10"/>
        <v>0</v>
      </c>
      <c r="AY33" s="36">
        <f t="shared" si="10"/>
        <v>0</v>
      </c>
      <c r="AZ33" s="36">
        <f t="shared" si="10"/>
        <v>0</v>
      </c>
      <c r="BA33" s="36">
        <f t="shared" si="10"/>
        <v>0</v>
      </c>
      <c r="BB33" s="36">
        <f t="shared" si="10"/>
        <v>0</v>
      </c>
      <c r="BC33" s="36">
        <f t="shared" si="10"/>
        <v>0</v>
      </c>
      <c r="BD33" s="36">
        <f t="shared" si="10"/>
        <v>0</v>
      </c>
      <c r="BE33" s="36">
        <f t="shared" si="10"/>
        <v>0</v>
      </c>
      <c r="BF33" s="36">
        <f t="shared" si="10"/>
        <v>0</v>
      </c>
      <c r="BG33" s="36">
        <f t="shared" si="10"/>
        <v>0</v>
      </c>
      <c r="BH33" s="36">
        <f t="shared" si="10"/>
        <v>0</v>
      </c>
      <c r="BI33" s="36">
        <f t="shared" si="10"/>
        <v>0</v>
      </c>
      <c r="BJ33" s="36">
        <f t="shared" si="10"/>
        <v>0</v>
      </c>
      <c r="BK33" s="36">
        <f t="shared" si="11"/>
        <v>0</v>
      </c>
      <c r="BL33" s="36">
        <f t="shared" si="11"/>
        <v>0</v>
      </c>
      <c r="BM33" s="36">
        <f t="shared" si="11"/>
        <v>0</v>
      </c>
      <c r="BN33" s="36">
        <f t="shared" si="11"/>
        <v>0</v>
      </c>
      <c r="BO33" s="36">
        <f t="shared" si="11"/>
        <v>0</v>
      </c>
      <c r="BP33" s="36">
        <f t="shared" si="11"/>
        <v>0</v>
      </c>
      <c r="BQ33" s="36">
        <f t="shared" si="11"/>
        <v>0</v>
      </c>
      <c r="BR33" s="36">
        <f t="shared" si="11"/>
        <v>0</v>
      </c>
      <c r="BS33" s="36">
        <f t="shared" si="11"/>
        <v>0</v>
      </c>
      <c r="BT33" s="36">
        <f t="shared" si="11"/>
        <v>0</v>
      </c>
      <c r="BU33" s="36">
        <f t="shared" si="11"/>
        <v>0</v>
      </c>
      <c r="BV33" s="36">
        <f t="shared" si="11"/>
        <v>0</v>
      </c>
      <c r="BW33" s="36">
        <f t="shared" si="11"/>
        <v>0</v>
      </c>
      <c r="BX33" s="36">
        <f t="shared" si="11"/>
        <v>0</v>
      </c>
      <c r="BY33" s="36">
        <f t="shared" si="11"/>
        <v>0</v>
      </c>
      <c r="BZ33" s="36">
        <f t="shared" si="11"/>
        <v>0</v>
      </c>
      <c r="CA33" s="36">
        <f t="shared" si="6"/>
        <v>0</v>
      </c>
      <c r="CB33" s="36">
        <f t="shared" si="6"/>
        <v>0</v>
      </c>
      <c r="CC33" s="36">
        <f t="shared" si="6"/>
        <v>0</v>
      </c>
      <c r="CD33" s="36">
        <f t="shared" si="6"/>
        <v>0</v>
      </c>
      <c r="CE33" s="36">
        <f t="shared" si="6"/>
        <v>0</v>
      </c>
      <c r="CF33" s="36">
        <f t="shared" si="6"/>
        <v>0</v>
      </c>
      <c r="CG33" s="36">
        <f t="shared" si="6"/>
        <v>0</v>
      </c>
      <c r="CH33" s="36">
        <f t="shared" si="6"/>
        <v>0</v>
      </c>
      <c r="CI33" s="36">
        <f t="shared" si="6"/>
        <v>0</v>
      </c>
      <c r="CJ33" s="36">
        <f t="shared" si="6"/>
        <v>0</v>
      </c>
      <c r="CK33" s="36">
        <f t="shared" si="6"/>
        <v>0</v>
      </c>
      <c r="CL33" s="36">
        <f t="shared" si="6"/>
        <v>0</v>
      </c>
      <c r="CM33" s="36">
        <f t="shared" si="6"/>
        <v>0</v>
      </c>
      <c r="CN33" s="36">
        <f t="shared" si="6"/>
        <v>0</v>
      </c>
      <c r="CO33" s="36">
        <f t="shared" si="6"/>
        <v>0</v>
      </c>
      <c r="CP33" s="36">
        <f t="shared" si="7"/>
        <v>0</v>
      </c>
      <c r="CQ33" s="36">
        <f t="shared" si="7"/>
        <v>0</v>
      </c>
      <c r="CR33" s="36">
        <f t="shared" si="7"/>
        <v>0</v>
      </c>
      <c r="CS33" s="36">
        <f t="shared" si="7"/>
        <v>0</v>
      </c>
      <c r="CT33" s="36">
        <f t="shared" si="7"/>
        <v>0</v>
      </c>
      <c r="CU33" s="36">
        <f t="shared" si="7"/>
        <v>0</v>
      </c>
      <c r="CV33" s="36">
        <f t="shared" si="7"/>
        <v>0</v>
      </c>
      <c r="CW33" s="36">
        <f t="shared" si="7"/>
        <v>0</v>
      </c>
      <c r="CX33" s="36">
        <f t="shared" si="7"/>
        <v>0</v>
      </c>
      <c r="CY33" s="36">
        <f t="shared" si="7"/>
        <v>0</v>
      </c>
      <c r="CZ33" s="36">
        <f t="shared" si="7"/>
        <v>0</v>
      </c>
      <c r="DA33" s="36">
        <f t="shared" si="7"/>
        <v>0</v>
      </c>
      <c r="DB33" s="36">
        <f t="shared" si="8"/>
        <v>0</v>
      </c>
      <c r="DC33" s="36">
        <f t="shared" si="8"/>
        <v>0</v>
      </c>
      <c r="DD33" s="36">
        <f t="shared" si="8"/>
        <v>0</v>
      </c>
      <c r="DE33" s="36">
        <f t="shared" si="8"/>
        <v>0</v>
      </c>
      <c r="DF33" s="36">
        <f t="shared" si="8"/>
        <v>0</v>
      </c>
      <c r="DG33" s="36">
        <f t="shared" si="8"/>
        <v>0</v>
      </c>
      <c r="DH33" s="36">
        <f t="shared" si="8"/>
        <v>0</v>
      </c>
      <c r="DI33" s="36">
        <f t="shared" si="8"/>
        <v>0</v>
      </c>
      <c r="DJ33" s="36">
        <f t="shared" si="8"/>
        <v>0</v>
      </c>
    </row>
    <row r="34" spans="1:114" x14ac:dyDescent="0.25">
      <c r="A34" s="25">
        <f>IF(Defects!$B28="",0,Defects!$B28)</f>
        <v>0</v>
      </c>
      <c r="B34" s="27">
        <f>Defects!D28</f>
        <v>0</v>
      </c>
      <c r="C34" s="22">
        <f>IF(Defects!O28="&lt; 4",2,IF(Defects!O28="4 - 8",6,IF(Defects!O28="8 - 15",11.5,IF(Defects!O28="15 - 35",25,IF(Defects!O28="35 - 65",50,IF(Defects!O28="65 - 125",95,IF(Defects!O28="125 - 235",180,IF(Defects!O28="235 - 415",325,IF(Defects!O28="&gt; 415",600,0)))))))))*IF(Defects!P28="&lt; 4",2,IF(Defects!P28="4 - 8",6,IF(Defects!P28="8 - 15",11.5,IF(Defects!P28="15 - 35",25,IF(Defects!P28="35 - 65",50,IF(Defects!P28="65 - 125",95,IF(Defects!P28="125 - 235",180,IF(Defects!P28="235 - 415",325,IF(Defects!P28="&gt; 415",600,0)))))))))/10000</f>
        <v>0</v>
      </c>
      <c r="D34" s="22">
        <f>IF(Defects!M28="0.0 - 0.5",0.25,IF(Defects!M28="0.5 - 1.0",0.75,IF(Defects!M28="1.0 - 1.5",1.25,IF(Defects!M28="1.5 - 2.0",1.75,IF(Defects!M28="2.0 - 2.5",2.25,IF(Defects!M28="2.5 - 3.0",3.75,IF(Defects!M28="3.0 - 3.5",3.25,IF(Defects!M28="3.5 - 4.0",3.75,IF(Defects!M28="4.0 - 4.5",4.25,IF(Defects!M28="4.5 - 5.0",4.75,IF(Defects!M28="5.0 - 5.5",5.25,IF(Defects!M28="5.5 - 6.0",5.75,IF(Defects!M28="6.0 - 6.5",6.25,IF(Defects!M28="6.5 - 7.0",6.75,IF(Defects!M28="7.0 - 7.5",7.25,IF(Defects!M28="7.5 - 8.0",7.75,IF(Defects!M28="8.0 - 8.5",8.25,IF(Defects!M28="8.5 - 9.0",8.75,IF(Defects!M28="9.0 - 9.5",9.25,IF(Defects!M28="9.5 - 10.0",9.75,0))))))))))))))))))))</f>
        <v>0</v>
      </c>
      <c r="E34" s="27">
        <f>IF(Defects!L28="yes",1,IF(Defects!L28="no",0.5,0))</f>
        <v>0</v>
      </c>
      <c r="G34" s="28">
        <f t="shared" si="2"/>
        <v>0</v>
      </c>
      <c r="H34" s="29">
        <f t="shared" si="3"/>
        <v>0</v>
      </c>
      <c r="J34" s="34">
        <f t="array" ref="J34">MIN(ABS($O34:$DJ34))</f>
        <v>0</v>
      </c>
      <c r="K34" s="34">
        <f t="array" ref="K34">MATCH($J34,ABS($O34:$DJ34),0)</f>
        <v>1</v>
      </c>
      <c r="L34" s="35" t="s">
        <v>66</v>
      </c>
      <c r="O34" s="36">
        <f t="shared" si="4"/>
        <v>0</v>
      </c>
      <c r="P34" s="36">
        <f t="shared" si="4"/>
        <v>0</v>
      </c>
      <c r="Q34" s="36">
        <f t="shared" si="4"/>
        <v>0</v>
      </c>
      <c r="R34" s="36">
        <f t="shared" si="4"/>
        <v>0</v>
      </c>
      <c r="S34" s="36">
        <f t="shared" si="4"/>
        <v>0</v>
      </c>
      <c r="T34" s="36">
        <f t="shared" si="4"/>
        <v>0</v>
      </c>
      <c r="U34" s="36">
        <f t="shared" si="4"/>
        <v>0</v>
      </c>
      <c r="V34" s="36">
        <f t="shared" si="4"/>
        <v>0</v>
      </c>
      <c r="W34" s="36">
        <f t="shared" si="4"/>
        <v>0</v>
      </c>
      <c r="X34" s="36">
        <f t="shared" si="4"/>
        <v>0</v>
      </c>
      <c r="Y34" s="36">
        <f t="shared" si="4"/>
        <v>0</v>
      </c>
      <c r="Z34" s="36">
        <f t="shared" si="4"/>
        <v>0</v>
      </c>
      <c r="AA34" s="36">
        <f t="shared" si="4"/>
        <v>0</v>
      </c>
      <c r="AB34" s="36">
        <f t="shared" si="4"/>
        <v>0</v>
      </c>
      <c r="AC34" s="36">
        <f t="shared" si="4"/>
        <v>0</v>
      </c>
      <c r="AD34" s="36">
        <f t="shared" si="4"/>
        <v>0</v>
      </c>
      <c r="AE34" s="36">
        <f t="shared" si="9"/>
        <v>0</v>
      </c>
      <c r="AF34" s="36">
        <f t="shared" si="9"/>
        <v>0</v>
      </c>
      <c r="AG34" s="36">
        <f t="shared" si="9"/>
        <v>0</v>
      </c>
      <c r="AH34" s="36">
        <f t="shared" si="9"/>
        <v>0</v>
      </c>
      <c r="AI34" s="36">
        <f t="shared" si="9"/>
        <v>0</v>
      </c>
      <c r="AJ34" s="36">
        <f t="shared" si="9"/>
        <v>0</v>
      </c>
      <c r="AK34" s="36">
        <f t="shared" si="9"/>
        <v>0</v>
      </c>
      <c r="AL34" s="36">
        <f t="shared" si="9"/>
        <v>0</v>
      </c>
      <c r="AM34" s="36">
        <f t="shared" si="9"/>
        <v>0</v>
      </c>
      <c r="AN34" s="36">
        <f t="shared" si="9"/>
        <v>0</v>
      </c>
      <c r="AO34" s="36">
        <f t="shared" si="9"/>
        <v>0</v>
      </c>
      <c r="AP34" s="36">
        <f t="shared" si="9"/>
        <v>0</v>
      </c>
      <c r="AQ34" s="36">
        <f t="shared" si="9"/>
        <v>0</v>
      </c>
      <c r="AR34" s="36">
        <f t="shared" si="9"/>
        <v>0</v>
      </c>
      <c r="AS34" s="36">
        <f t="shared" si="9"/>
        <v>0</v>
      </c>
      <c r="AT34" s="36">
        <f t="shared" si="9"/>
        <v>0</v>
      </c>
      <c r="AU34" s="36">
        <f t="shared" si="10"/>
        <v>0</v>
      </c>
      <c r="AV34" s="36">
        <f t="shared" si="10"/>
        <v>0</v>
      </c>
      <c r="AW34" s="36">
        <f t="shared" si="10"/>
        <v>0</v>
      </c>
      <c r="AX34" s="36">
        <f t="shared" si="10"/>
        <v>0</v>
      </c>
      <c r="AY34" s="36">
        <f t="shared" si="10"/>
        <v>0</v>
      </c>
      <c r="AZ34" s="36">
        <f t="shared" si="10"/>
        <v>0</v>
      </c>
      <c r="BA34" s="36">
        <f t="shared" si="10"/>
        <v>0</v>
      </c>
      <c r="BB34" s="36">
        <f t="shared" si="10"/>
        <v>0</v>
      </c>
      <c r="BC34" s="36">
        <f t="shared" si="10"/>
        <v>0</v>
      </c>
      <c r="BD34" s="36">
        <f t="shared" si="10"/>
        <v>0</v>
      </c>
      <c r="BE34" s="36">
        <f t="shared" si="10"/>
        <v>0</v>
      </c>
      <c r="BF34" s="36">
        <f t="shared" si="10"/>
        <v>0</v>
      </c>
      <c r="BG34" s="36">
        <f t="shared" si="10"/>
        <v>0</v>
      </c>
      <c r="BH34" s="36">
        <f t="shared" si="10"/>
        <v>0</v>
      </c>
      <c r="BI34" s="36">
        <f t="shared" si="10"/>
        <v>0</v>
      </c>
      <c r="BJ34" s="36">
        <f t="shared" si="10"/>
        <v>0</v>
      </c>
      <c r="BK34" s="36">
        <f t="shared" si="11"/>
        <v>0</v>
      </c>
      <c r="BL34" s="36">
        <f t="shared" si="11"/>
        <v>0</v>
      </c>
      <c r="BM34" s="36">
        <f t="shared" si="11"/>
        <v>0</v>
      </c>
      <c r="BN34" s="36">
        <f t="shared" si="11"/>
        <v>0</v>
      </c>
      <c r="BO34" s="36">
        <f t="shared" si="11"/>
        <v>0</v>
      </c>
      <c r="BP34" s="36">
        <f t="shared" si="11"/>
        <v>0</v>
      </c>
      <c r="BQ34" s="36">
        <f t="shared" si="11"/>
        <v>0</v>
      </c>
      <c r="BR34" s="36">
        <f t="shared" si="11"/>
        <v>0</v>
      </c>
      <c r="BS34" s="36">
        <f t="shared" si="11"/>
        <v>0</v>
      </c>
      <c r="BT34" s="36">
        <f t="shared" si="11"/>
        <v>0</v>
      </c>
      <c r="BU34" s="36">
        <f t="shared" si="11"/>
        <v>0</v>
      </c>
      <c r="BV34" s="36">
        <f t="shared" si="11"/>
        <v>0</v>
      </c>
      <c r="BW34" s="36">
        <f t="shared" si="11"/>
        <v>0</v>
      </c>
      <c r="BX34" s="36">
        <f t="shared" si="11"/>
        <v>0</v>
      </c>
      <c r="BY34" s="36">
        <f t="shared" si="11"/>
        <v>0</v>
      </c>
      <c r="BZ34" s="36">
        <f t="shared" si="11"/>
        <v>0</v>
      </c>
      <c r="CA34" s="36">
        <f t="shared" si="6"/>
        <v>0</v>
      </c>
      <c r="CB34" s="36">
        <f t="shared" si="6"/>
        <v>0</v>
      </c>
      <c r="CC34" s="36">
        <f t="shared" si="6"/>
        <v>0</v>
      </c>
      <c r="CD34" s="36">
        <f t="shared" si="6"/>
        <v>0</v>
      </c>
      <c r="CE34" s="36">
        <f t="shared" si="6"/>
        <v>0</v>
      </c>
      <c r="CF34" s="36">
        <f t="shared" si="6"/>
        <v>0</v>
      </c>
      <c r="CG34" s="36">
        <f t="shared" si="6"/>
        <v>0</v>
      </c>
      <c r="CH34" s="36">
        <f t="shared" si="6"/>
        <v>0</v>
      </c>
      <c r="CI34" s="36">
        <f t="shared" si="6"/>
        <v>0</v>
      </c>
      <c r="CJ34" s="36">
        <f t="shared" si="6"/>
        <v>0</v>
      </c>
      <c r="CK34" s="36">
        <f t="shared" si="6"/>
        <v>0</v>
      </c>
      <c r="CL34" s="36">
        <f t="shared" si="6"/>
        <v>0</v>
      </c>
      <c r="CM34" s="36">
        <f t="shared" si="6"/>
        <v>0</v>
      </c>
      <c r="CN34" s="36">
        <f t="shared" si="6"/>
        <v>0</v>
      </c>
      <c r="CO34" s="36">
        <f t="shared" si="6"/>
        <v>0</v>
      </c>
      <c r="CP34" s="36">
        <f t="shared" si="7"/>
        <v>0</v>
      </c>
      <c r="CQ34" s="36">
        <f t="shared" si="7"/>
        <v>0</v>
      </c>
      <c r="CR34" s="36">
        <f t="shared" si="7"/>
        <v>0</v>
      </c>
      <c r="CS34" s="36">
        <f t="shared" si="7"/>
        <v>0</v>
      </c>
      <c r="CT34" s="36">
        <f t="shared" si="7"/>
        <v>0</v>
      </c>
      <c r="CU34" s="36">
        <f t="shared" si="7"/>
        <v>0</v>
      </c>
      <c r="CV34" s="36">
        <f t="shared" si="7"/>
        <v>0</v>
      </c>
      <c r="CW34" s="36">
        <f t="shared" si="7"/>
        <v>0</v>
      </c>
      <c r="CX34" s="36">
        <f t="shared" si="7"/>
        <v>0</v>
      </c>
      <c r="CY34" s="36">
        <f t="shared" si="7"/>
        <v>0</v>
      </c>
      <c r="CZ34" s="36">
        <f t="shared" si="7"/>
        <v>0</v>
      </c>
      <c r="DA34" s="36">
        <f t="shared" si="7"/>
        <v>0</v>
      </c>
      <c r="DB34" s="36">
        <f t="shared" si="8"/>
        <v>0</v>
      </c>
      <c r="DC34" s="36">
        <f t="shared" si="8"/>
        <v>0</v>
      </c>
      <c r="DD34" s="36">
        <f t="shared" si="8"/>
        <v>0</v>
      </c>
      <c r="DE34" s="36">
        <f t="shared" si="8"/>
        <v>0</v>
      </c>
      <c r="DF34" s="36">
        <f t="shared" si="8"/>
        <v>0</v>
      </c>
      <c r="DG34" s="36">
        <f t="shared" si="8"/>
        <v>0</v>
      </c>
      <c r="DH34" s="36">
        <f t="shared" si="8"/>
        <v>0</v>
      </c>
      <c r="DI34" s="36">
        <f t="shared" si="8"/>
        <v>0</v>
      </c>
      <c r="DJ34" s="36">
        <f t="shared" si="8"/>
        <v>0</v>
      </c>
    </row>
    <row r="35" spans="1:114" x14ac:dyDescent="0.25">
      <c r="A35" s="25">
        <f>IF(Defects!$B29="",0,Defects!$B29)</f>
        <v>0</v>
      </c>
      <c r="B35" s="27">
        <f>Defects!D29</f>
        <v>0</v>
      </c>
      <c r="C35" s="22">
        <f>IF(Defects!O29="&lt; 4",2,IF(Defects!O29="4 - 8",6,IF(Defects!O29="8 - 15",11.5,IF(Defects!O29="15 - 35",25,IF(Defects!O29="35 - 65",50,IF(Defects!O29="65 - 125",95,IF(Defects!O29="125 - 235",180,IF(Defects!O29="235 - 415",325,IF(Defects!O29="&gt; 415",600,0)))))))))*IF(Defects!P29="&lt; 4",2,IF(Defects!P29="4 - 8",6,IF(Defects!P29="8 - 15",11.5,IF(Defects!P29="15 - 35",25,IF(Defects!P29="35 - 65",50,IF(Defects!P29="65 - 125",95,IF(Defects!P29="125 - 235",180,IF(Defects!P29="235 - 415",325,IF(Defects!P29="&gt; 415",600,0)))))))))/10000</f>
        <v>0</v>
      </c>
      <c r="D35" s="22">
        <f>IF(Defects!M29="0.0 - 0.5",0.25,IF(Defects!M29="0.5 - 1.0",0.75,IF(Defects!M29="1.0 - 1.5",1.25,IF(Defects!M29="1.5 - 2.0",1.75,IF(Defects!M29="2.0 - 2.5",2.25,IF(Defects!M29="2.5 - 3.0",3.75,IF(Defects!M29="3.0 - 3.5",3.25,IF(Defects!M29="3.5 - 4.0",3.75,IF(Defects!M29="4.0 - 4.5",4.25,IF(Defects!M29="4.5 - 5.0",4.75,IF(Defects!M29="5.0 - 5.5",5.25,IF(Defects!M29="5.5 - 6.0",5.75,IF(Defects!M29="6.0 - 6.5",6.25,IF(Defects!M29="6.5 - 7.0",6.75,IF(Defects!M29="7.0 - 7.5",7.25,IF(Defects!M29="7.5 - 8.0",7.75,IF(Defects!M29="8.0 - 8.5",8.25,IF(Defects!M29="8.5 - 9.0",8.75,IF(Defects!M29="9.0 - 9.5",9.25,IF(Defects!M29="9.5 - 10.0",9.75,0))))))))))))))))))))</f>
        <v>0</v>
      </c>
      <c r="E35" s="27">
        <f>IF(Defects!L29="yes",1,IF(Defects!L29="no",0.5,0))</f>
        <v>0</v>
      </c>
      <c r="G35" s="28">
        <f t="shared" si="2"/>
        <v>0</v>
      </c>
      <c r="H35" s="29">
        <f t="shared" si="3"/>
        <v>0</v>
      </c>
      <c r="J35" s="34">
        <f t="array" ref="J35">MIN(ABS($O35:$DJ35))</f>
        <v>0</v>
      </c>
      <c r="K35" s="34">
        <f t="array" ref="K35">MATCH($J35,ABS($O35:$DJ35),0)</f>
        <v>1</v>
      </c>
      <c r="L35" s="35" t="s">
        <v>66</v>
      </c>
      <c r="O35" s="36">
        <f t="shared" si="4"/>
        <v>0</v>
      </c>
      <c r="P35" s="36">
        <f t="shared" si="4"/>
        <v>0</v>
      </c>
      <c r="Q35" s="36">
        <f t="shared" si="4"/>
        <v>0</v>
      </c>
      <c r="R35" s="36">
        <f t="shared" si="4"/>
        <v>0</v>
      </c>
      <c r="S35" s="36">
        <f t="shared" si="4"/>
        <v>0</v>
      </c>
      <c r="T35" s="36">
        <f t="shared" si="4"/>
        <v>0</v>
      </c>
      <c r="U35" s="36">
        <f t="shared" si="4"/>
        <v>0</v>
      </c>
      <c r="V35" s="36">
        <f t="shared" si="4"/>
        <v>0</v>
      </c>
      <c r="W35" s="36">
        <f t="shared" ref="W35:AL38" si="12">IF($A35&lt;&gt;0,10*LOG10($C35*$E35)+13.2-20*LOG10(SQRT(W$10^2+($D35-$C$6)^2))-SQRT(W$10^2+($D35-$C$6)^2)/200-10*LOG10($H35)+10*LOG10(SQRT(($C$6-$C$5)^2+($C$7+W$10)^2))+7*LOG10(5+($G35+SQRT(W$10^2+($B35-$C$6)^2)-SQRT(($C$6-$C$5)^2+($C$7+W$10)^2))*(70+0.25*SQRT(($C$6-$C$5)^2+($C$7+W$10)^2))/(1+0.2*($G35+SQRT(W$10^2+($B35-$C$6)^2)-SQRT(($C$6-$C$5)^2+($C$7+W$10)^2)))),0)</f>
        <v>0</v>
      </c>
      <c r="X35" s="36">
        <f t="shared" si="12"/>
        <v>0</v>
      </c>
      <c r="Y35" s="36">
        <f t="shared" si="12"/>
        <v>0</v>
      </c>
      <c r="Z35" s="36">
        <f t="shared" si="12"/>
        <v>0</v>
      </c>
      <c r="AA35" s="36">
        <f t="shared" si="12"/>
        <v>0</v>
      </c>
      <c r="AB35" s="36">
        <f t="shared" si="12"/>
        <v>0</v>
      </c>
      <c r="AC35" s="36">
        <f t="shared" si="12"/>
        <v>0</v>
      </c>
      <c r="AD35" s="36">
        <f t="shared" si="12"/>
        <v>0</v>
      </c>
      <c r="AE35" s="36">
        <f t="shared" si="12"/>
        <v>0</v>
      </c>
      <c r="AF35" s="36">
        <f t="shared" si="12"/>
        <v>0</v>
      </c>
      <c r="AG35" s="36">
        <f t="shared" si="12"/>
        <v>0</v>
      </c>
      <c r="AH35" s="36">
        <f t="shared" si="12"/>
        <v>0</v>
      </c>
      <c r="AI35" s="36">
        <f t="shared" si="12"/>
        <v>0</v>
      </c>
      <c r="AJ35" s="36">
        <f t="shared" si="12"/>
        <v>0</v>
      </c>
      <c r="AK35" s="36">
        <f t="shared" si="12"/>
        <v>0</v>
      </c>
      <c r="AL35" s="36">
        <f t="shared" si="12"/>
        <v>0</v>
      </c>
      <c r="AM35" s="36">
        <f t="shared" si="9"/>
        <v>0</v>
      </c>
      <c r="AN35" s="36">
        <f t="shared" si="9"/>
        <v>0</v>
      </c>
      <c r="AO35" s="36">
        <f t="shared" si="9"/>
        <v>0</v>
      </c>
      <c r="AP35" s="36">
        <f t="shared" si="9"/>
        <v>0</v>
      </c>
      <c r="AQ35" s="36">
        <f t="shared" si="9"/>
        <v>0</v>
      </c>
      <c r="AR35" s="36">
        <f t="shared" si="9"/>
        <v>0</v>
      </c>
      <c r="AS35" s="36">
        <f t="shared" si="9"/>
        <v>0</v>
      </c>
      <c r="AT35" s="36">
        <f t="shared" si="9"/>
        <v>0</v>
      </c>
      <c r="AU35" s="36">
        <f t="shared" si="10"/>
        <v>0</v>
      </c>
      <c r="AV35" s="36">
        <f t="shared" si="10"/>
        <v>0</v>
      </c>
      <c r="AW35" s="36">
        <f t="shared" si="10"/>
        <v>0</v>
      </c>
      <c r="AX35" s="36">
        <f t="shared" si="10"/>
        <v>0</v>
      </c>
      <c r="AY35" s="36">
        <f t="shared" si="10"/>
        <v>0</v>
      </c>
      <c r="AZ35" s="36">
        <f t="shared" si="10"/>
        <v>0</v>
      </c>
      <c r="BA35" s="36">
        <f t="shared" si="10"/>
        <v>0</v>
      </c>
      <c r="BB35" s="36">
        <f t="shared" si="10"/>
        <v>0</v>
      </c>
      <c r="BC35" s="36">
        <f t="shared" si="10"/>
        <v>0</v>
      </c>
      <c r="BD35" s="36">
        <f t="shared" si="10"/>
        <v>0</v>
      </c>
      <c r="BE35" s="36">
        <f t="shared" si="10"/>
        <v>0</v>
      </c>
      <c r="BF35" s="36">
        <f t="shared" si="10"/>
        <v>0</v>
      </c>
      <c r="BG35" s="36">
        <f t="shared" si="10"/>
        <v>0</v>
      </c>
      <c r="BH35" s="36">
        <f t="shared" si="10"/>
        <v>0</v>
      </c>
      <c r="BI35" s="36">
        <f t="shared" si="10"/>
        <v>0</v>
      </c>
      <c r="BJ35" s="36">
        <f t="shared" ref="BJ35:BY36" si="13">IF($A35&lt;&gt;0,10*LOG10($C35*$E35)+13.2-20*LOG10(SQRT(BJ$10^2+($D35-$C$6)^2))-SQRT(BJ$10^2+($D35-$C$6)^2)/200-10*LOG10($H35)+10*LOG10(SQRT(($C$6-$C$5)^2+($C$7+BJ$10)^2))+7*LOG10(5+($G35+SQRT(BJ$10^2+($B35-$C$6)^2)-SQRT(($C$6-$C$5)^2+($C$7+BJ$10)^2))*(70+0.25*SQRT(($C$6-$C$5)^2+($C$7+BJ$10)^2))/(1+0.2*($G35+SQRT(BJ$10^2+($B35-$C$6)^2)-SQRT(($C$6-$C$5)^2+($C$7+BJ$10)^2)))),0)</f>
        <v>0</v>
      </c>
      <c r="BK35" s="36">
        <f t="shared" si="13"/>
        <v>0</v>
      </c>
      <c r="BL35" s="36">
        <f t="shared" si="13"/>
        <v>0</v>
      </c>
      <c r="BM35" s="36">
        <f t="shared" si="13"/>
        <v>0</v>
      </c>
      <c r="BN35" s="36">
        <f t="shared" si="13"/>
        <v>0</v>
      </c>
      <c r="BO35" s="36">
        <f t="shared" si="13"/>
        <v>0</v>
      </c>
      <c r="BP35" s="36">
        <f t="shared" si="13"/>
        <v>0</v>
      </c>
      <c r="BQ35" s="36">
        <f t="shared" si="13"/>
        <v>0</v>
      </c>
      <c r="BR35" s="36">
        <f t="shared" si="13"/>
        <v>0</v>
      </c>
      <c r="BS35" s="36">
        <f t="shared" si="13"/>
        <v>0</v>
      </c>
      <c r="BT35" s="36">
        <f t="shared" si="13"/>
        <v>0</v>
      </c>
      <c r="BU35" s="36">
        <f t="shared" si="13"/>
        <v>0</v>
      </c>
      <c r="BV35" s="36">
        <f t="shared" si="13"/>
        <v>0</v>
      </c>
      <c r="BW35" s="36">
        <f t="shared" si="13"/>
        <v>0</v>
      </c>
      <c r="BX35" s="36">
        <f t="shared" si="13"/>
        <v>0</v>
      </c>
      <c r="BY35" s="36">
        <f t="shared" si="13"/>
        <v>0</v>
      </c>
      <c r="BZ35" s="36">
        <f t="shared" si="11"/>
        <v>0</v>
      </c>
      <c r="CA35" s="36">
        <f t="shared" si="6"/>
        <v>0</v>
      </c>
      <c r="CB35" s="36">
        <f t="shared" si="6"/>
        <v>0</v>
      </c>
      <c r="CC35" s="36">
        <f t="shared" si="6"/>
        <v>0</v>
      </c>
      <c r="CD35" s="36">
        <f t="shared" si="6"/>
        <v>0</v>
      </c>
      <c r="CE35" s="36">
        <f t="shared" si="6"/>
        <v>0</v>
      </c>
      <c r="CF35" s="36">
        <f t="shared" si="6"/>
        <v>0</v>
      </c>
      <c r="CG35" s="36">
        <f t="shared" si="6"/>
        <v>0</v>
      </c>
      <c r="CH35" s="36">
        <f t="shared" si="6"/>
        <v>0</v>
      </c>
      <c r="CI35" s="36">
        <f t="shared" si="6"/>
        <v>0</v>
      </c>
      <c r="CJ35" s="36">
        <f t="shared" si="6"/>
        <v>0</v>
      </c>
      <c r="CK35" s="36">
        <f t="shared" si="6"/>
        <v>0</v>
      </c>
      <c r="CL35" s="36">
        <f t="shared" si="6"/>
        <v>0</v>
      </c>
      <c r="CM35" s="36">
        <f t="shared" si="6"/>
        <v>0</v>
      </c>
      <c r="CN35" s="36">
        <f t="shared" si="6"/>
        <v>0</v>
      </c>
      <c r="CO35" s="36">
        <f t="shared" si="6"/>
        <v>0</v>
      </c>
      <c r="CP35" s="36">
        <f t="shared" si="7"/>
        <v>0</v>
      </c>
      <c r="CQ35" s="36">
        <f t="shared" si="7"/>
        <v>0</v>
      </c>
      <c r="CR35" s="36">
        <f t="shared" si="7"/>
        <v>0</v>
      </c>
      <c r="CS35" s="36">
        <f t="shared" si="7"/>
        <v>0</v>
      </c>
      <c r="CT35" s="36">
        <f t="shared" si="7"/>
        <v>0</v>
      </c>
      <c r="CU35" s="36">
        <f t="shared" si="7"/>
        <v>0</v>
      </c>
      <c r="CV35" s="36">
        <f t="shared" si="7"/>
        <v>0</v>
      </c>
      <c r="CW35" s="36">
        <f t="shared" si="7"/>
        <v>0</v>
      </c>
      <c r="CX35" s="36">
        <f t="shared" si="7"/>
        <v>0</v>
      </c>
      <c r="CY35" s="36">
        <f t="shared" si="7"/>
        <v>0</v>
      </c>
      <c r="CZ35" s="36">
        <f t="shared" si="7"/>
        <v>0</v>
      </c>
      <c r="DA35" s="36">
        <f t="shared" si="7"/>
        <v>0</v>
      </c>
      <c r="DB35" s="36">
        <f t="shared" si="8"/>
        <v>0</v>
      </c>
      <c r="DC35" s="36">
        <f t="shared" si="8"/>
        <v>0</v>
      </c>
      <c r="DD35" s="36">
        <f t="shared" si="8"/>
        <v>0</v>
      </c>
      <c r="DE35" s="36">
        <f t="shared" si="8"/>
        <v>0</v>
      </c>
      <c r="DF35" s="36">
        <f t="shared" si="8"/>
        <v>0</v>
      </c>
      <c r="DG35" s="36">
        <f t="shared" si="8"/>
        <v>0</v>
      </c>
      <c r="DH35" s="36">
        <f t="shared" si="8"/>
        <v>0</v>
      </c>
      <c r="DI35" s="36">
        <f t="shared" si="8"/>
        <v>0</v>
      </c>
      <c r="DJ35" s="36">
        <f t="shared" si="8"/>
        <v>0</v>
      </c>
    </row>
    <row r="36" spans="1:114" x14ac:dyDescent="0.25">
      <c r="A36" s="25">
        <f>IF(Defects!$B30="",0,Defects!$B30)</f>
        <v>0</v>
      </c>
      <c r="B36" s="27">
        <f>Defects!D30</f>
        <v>0</v>
      </c>
      <c r="C36" s="22">
        <f>IF(Defects!O30="&lt; 4",2,IF(Defects!O30="4 - 8",6,IF(Defects!O30="8 - 15",11.5,IF(Defects!O30="15 - 35",25,IF(Defects!O30="35 - 65",50,IF(Defects!O30="65 - 125",95,IF(Defects!O30="125 - 235",180,IF(Defects!O30="235 - 415",325,IF(Defects!O30="&gt; 415",600,0)))))))))*IF(Defects!P30="&lt; 4",2,IF(Defects!P30="4 - 8",6,IF(Defects!P30="8 - 15",11.5,IF(Defects!P30="15 - 35",25,IF(Defects!P30="35 - 65",50,IF(Defects!P30="65 - 125",95,IF(Defects!P30="125 - 235",180,IF(Defects!P30="235 - 415",325,IF(Defects!P30="&gt; 415",600,0)))))))))/10000</f>
        <v>0</v>
      </c>
      <c r="D36" s="22">
        <f>IF(Defects!M30="0.0 - 0.5",0.25,IF(Defects!M30="0.5 - 1.0",0.75,IF(Defects!M30="1.0 - 1.5",1.25,IF(Defects!M30="1.5 - 2.0",1.75,IF(Defects!M30="2.0 - 2.5",2.25,IF(Defects!M30="2.5 - 3.0",3.75,IF(Defects!M30="3.0 - 3.5",3.25,IF(Defects!M30="3.5 - 4.0",3.75,IF(Defects!M30="4.0 - 4.5",4.25,IF(Defects!M30="4.5 - 5.0",4.75,IF(Defects!M30="5.0 - 5.5",5.25,IF(Defects!M30="5.5 - 6.0",5.75,IF(Defects!M30="6.0 - 6.5",6.25,IF(Defects!M30="6.5 - 7.0",6.75,IF(Defects!M30="7.0 - 7.5",7.25,IF(Defects!M30="7.5 - 8.0",7.75,IF(Defects!M30="8.0 - 8.5",8.25,IF(Defects!M30="8.5 - 9.0",8.75,IF(Defects!M30="9.0 - 9.5",9.25,IF(Defects!M30="9.5 - 10.0",9.75,0))))))))))))))))))))</f>
        <v>0</v>
      </c>
      <c r="E36" s="27">
        <f>IF(Defects!L30="yes",1,IF(Defects!L30="no",0.5,0))</f>
        <v>0</v>
      </c>
      <c r="G36" s="28">
        <f t="shared" si="2"/>
        <v>0</v>
      </c>
      <c r="H36" s="29">
        <f t="shared" si="3"/>
        <v>0</v>
      </c>
      <c r="J36" s="34">
        <f t="array" ref="J36">MIN(ABS($O36:$DJ36))</f>
        <v>0</v>
      </c>
      <c r="K36" s="34">
        <f t="array" ref="K36">MATCH($J36,ABS($O36:$DJ36),0)</f>
        <v>1</v>
      </c>
      <c r="L36" s="35" t="s">
        <v>66</v>
      </c>
      <c r="O36" s="36">
        <f t="shared" ref="O36:AD51" si="14">IF($A36&lt;&gt;0,10*LOG10($C36*$E36)+13.2-20*LOG10(SQRT(O$10^2+($D36-$C$6)^2))-SQRT(O$10^2+($D36-$C$6)^2)/200-10*LOG10($H36)+10*LOG10(SQRT(($C$6-$C$5)^2+($C$7+O$10)^2))+7*LOG10(5+($G36+SQRT(O$10^2+($B36-$C$6)^2)-SQRT(($C$6-$C$5)^2+($C$7+O$10)^2))*(70+0.25*SQRT(($C$6-$C$5)^2+($C$7+O$10)^2))/(1+0.2*($G36+SQRT(O$10^2+($B36-$C$6)^2)-SQRT(($C$6-$C$5)^2+($C$7+O$10)^2)))),0)</f>
        <v>0</v>
      </c>
      <c r="P36" s="36">
        <f t="shared" si="14"/>
        <v>0</v>
      </c>
      <c r="Q36" s="36">
        <f t="shared" si="14"/>
        <v>0</v>
      </c>
      <c r="R36" s="36">
        <f t="shared" si="14"/>
        <v>0</v>
      </c>
      <c r="S36" s="36">
        <f t="shared" si="14"/>
        <v>0</v>
      </c>
      <c r="T36" s="36">
        <f t="shared" si="14"/>
        <v>0</v>
      </c>
      <c r="U36" s="36">
        <f t="shared" si="14"/>
        <v>0</v>
      </c>
      <c r="V36" s="36">
        <f t="shared" si="14"/>
        <v>0</v>
      </c>
      <c r="W36" s="36">
        <f t="shared" si="14"/>
        <v>0</v>
      </c>
      <c r="X36" s="36">
        <f t="shared" si="14"/>
        <v>0</v>
      </c>
      <c r="Y36" s="36">
        <f t="shared" si="14"/>
        <v>0</v>
      </c>
      <c r="Z36" s="36">
        <f t="shared" si="14"/>
        <v>0</v>
      </c>
      <c r="AA36" s="36">
        <f t="shared" si="14"/>
        <v>0</v>
      </c>
      <c r="AB36" s="36">
        <f t="shared" si="14"/>
        <v>0</v>
      </c>
      <c r="AC36" s="36">
        <f t="shared" si="14"/>
        <v>0</v>
      </c>
      <c r="AD36" s="36">
        <f t="shared" si="14"/>
        <v>0</v>
      </c>
      <c r="AE36" s="36">
        <f t="shared" si="12"/>
        <v>0</v>
      </c>
      <c r="AF36" s="36">
        <f t="shared" si="12"/>
        <v>0</v>
      </c>
      <c r="AG36" s="36">
        <f t="shared" si="12"/>
        <v>0</v>
      </c>
      <c r="AH36" s="36">
        <f t="shared" si="12"/>
        <v>0</v>
      </c>
      <c r="AI36" s="36">
        <f t="shared" si="12"/>
        <v>0</v>
      </c>
      <c r="AJ36" s="36">
        <f t="shared" si="12"/>
        <v>0</v>
      </c>
      <c r="AK36" s="36">
        <f t="shared" si="12"/>
        <v>0</v>
      </c>
      <c r="AL36" s="36">
        <f t="shared" si="12"/>
        <v>0</v>
      </c>
      <c r="AM36" s="36">
        <f t="shared" si="9"/>
        <v>0</v>
      </c>
      <c r="AN36" s="36">
        <f t="shared" si="9"/>
        <v>0</v>
      </c>
      <c r="AO36" s="36">
        <f t="shared" si="9"/>
        <v>0</v>
      </c>
      <c r="AP36" s="36">
        <f t="shared" si="9"/>
        <v>0</v>
      </c>
      <c r="AQ36" s="36">
        <f t="shared" si="9"/>
        <v>0</v>
      </c>
      <c r="AR36" s="36">
        <f t="shared" si="9"/>
        <v>0</v>
      </c>
      <c r="AS36" s="36">
        <f t="shared" si="9"/>
        <v>0</v>
      </c>
      <c r="AT36" s="36">
        <f t="shared" ref="AT36:BI36" si="15">IF($A36&lt;&gt;0,10*LOG10($C36*$E36)+13.2-20*LOG10(SQRT(AT$10^2+($D36-$C$6)^2))-SQRT(AT$10^2+($D36-$C$6)^2)/200-10*LOG10($H36)+10*LOG10(SQRT(($C$6-$C$5)^2+($C$7+AT$10)^2))+7*LOG10(5+($G36+SQRT(AT$10^2+($B36-$C$6)^2)-SQRT(($C$6-$C$5)^2+($C$7+AT$10)^2))*(70+0.25*SQRT(($C$6-$C$5)^2+($C$7+AT$10)^2))/(1+0.2*($G36+SQRT(AT$10^2+($B36-$C$6)^2)-SQRT(($C$6-$C$5)^2+($C$7+AT$10)^2)))),0)</f>
        <v>0</v>
      </c>
      <c r="AU36" s="36">
        <f t="shared" si="15"/>
        <v>0</v>
      </c>
      <c r="AV36" s="36">
        <f t="shared" si="15"/>
        <v>0</v>
      </c>
      <c r="AW36" s="36">
        <f t="shared" si="15"/>
        <v>0</v>
      </c>
      <c r="AX36" s="36">
        <f t="shared" si="15"/>
        <v>0</v>
      </c>
      <c r="AY36" s="36">
        <f t="shared" si="15"/>
        <v>0</v>
      </c>
      <c r="AZ36" s="36">
        <f t="shared" si="15"/>
        <v>0</v>
      </c>
      <c r="BA36" s="36">
        <f t="shared" si="15"/>
        <v>0</v>
      </c>
      <c r="BB36" s="36">
        <f t="shared" si="15"/>
        <v>0</v>
      </c>
      <c r="BC36" s="36">
        <f t="shared" si="15"/>
        <v>0</v>
      </c>
      <c r="BD36" s="36">
        <f t="shared" si="15"/>
        <v>0</v>
      </c>
      <c r="BE36" s="36">
        <f t="shared" si="15"/>
        <v>0</v>
      </c>
      <c r="BF36" s="36">
        <f t="shared" si="15"/>
        <v>0</v>
      </c>
      <c r="BG36" s="36">
        <f t="shared" si="15"/>
        <v>0</v>
      </c>
      <c r="BH36" s="36">
        <f t="shared" si="15"/>
        <v>0</v>
      </c>
      <c r="BI36" s="36">
        <f t="shared" si="15"/>
        <v>0</v>
      </c>
      <c r="BJ36" s="36">
        <f t="shared" si="13"/>
        <v>0</v>
      </c>
      <c r="BK36" s="36">
        <f t="shared" si="13"/>
        <v>0</v>
      </c>
      <c r="BL36" s="36">
        <f t="shared" si="13"/>
        <v>0</v>
      </c>
      <c r="BM36" s="36">
        <f t="shared" si="13"/>
        <v>0</v>
      </c>
      <c r="BN36" s="36">
        <f t="shared" si="13"/>
        <v>0</v>
      </c>
      <c r="BO36" s="36">
        <f t="shared" si="13"/>
        <v>0</v>
      </c>
      <c r="BP36" s="36">
        <f t="shared" si="13"/>
        <v>0</v>
      </c>
      <c r="BQ36" s="36">
        <f t="shared" si="13"/>
        <v>0</v>
      </c>
      <c r="BR36" s="36">
        <f t="shared" si="13"/>
        <v>0</v>
      </c>
      <c r="BS36" s="36">
        <f t="shared" si="13"/>
        <v>0</v>
      </c>
      <c r="BT36" s="36">
        <f t="shared" si="13"/>
        <v>0</v>
      </c>
      <c r="BU36" s="36">
        <f t="shared" si="13"/>
        <v>0</v>
      </c>
      <c r="BV36" s="36">
        <f t="shared" si="13"/>
        <v>0</v>
      </c>
      <c r="BW36" s="36">
        <f t="shared" si="13"/>
        <v>0</v>
      </c>
      <c r="BX36" s="36">
        <f t="shared" si="13"/>
        <v>0</v>
      </c>
      <c r="BY36" s="36">
        <f t="shared" si="13"/>
        <v>0</v>
      </c>
      <c r="BZ36" s="36">
        <f t="shared" si="11"/>
        <v>0</v>
      </c>
      <c r="CA36" s="36">
        <f t="shared" si="6"/>
        <v>0</v>
      </c>
      <c r="CB36" s="36">
        <f t="shared" si="6"/>
        <v>0</v>
      </c>
      <c r="CC36" s="36">
        <f t="shared" si="6"/>
        <v>0</v>
      </c>
      <c r="CD36" s="36">
        <f t="shared" si="6"/>
        <v>0</v>
      </c>
      <c r="CE36" s="36">
        <f t="shared" si="6"/>
        <v>0</v>
      </c>
      <c r="CF36" s="36">
        <f t="shared" si="6"/>
        <v>0</v>
      </c>
      <c r="CG36" s="36">
        <f t="shared" si="6"/>
        <v>0</v>
      </c>
      <c r="CH36" s="36">
        <f t="shared" si="6"/>
        <v>0</v>
      </c>
      <c r="CI36" s="36">
        <f t="shared" si="6"/>
        <v>0</v>
      </c>
      <c r="CJ36" s="36">
        <f t="shared" si="6"/>
        <v>0</v>
      </c>
      <c r="CK36" s="36">
        <f t="shared" si="6"/>
        <v>0</v>
      </c>
      <c r="CL36" s="36">
        <f t="shared" si="6"/>
        <v>0</v>
      </c>
      <c r="CM36" s="36">
        <f t="shared" si="6"/>
        <v>0</v>
      </c>
      <c r="CN36" s="36">
        <f t="shared" ref="CN36:DC41" si="16">IF($A36&lt;&gt;0,10*LOG10($C36*$E36)+13.2-20*LOG10(SQRT(CN$10^2+($D36-$C$6)^2))-SQRT(CN$10^2+($D36-$C$6)^2)/200-10*LOG10($H36)+10*LOG10(SQRT(($C$6-$C$5)^2+($C$7+CN$10)^2))+7*LOG10(5+($G36+SQRT(CN$10^2+($B36-$C$6)^2)-SQRT(($C$6-$C$5)^2+($C$7+CN$10)^2))*(70+0.25*SQRT(($C$6-$C$5)^2+($C$7+CN$10)^2))/(1+0.2*($G36+SQRT(CN$10^2+($B36-$C$6)^2)-SQRT(($C$6-$C$5)^2+($C$7+CN$10)^2)))),0)</f>
        <v>0</v>
      </c>
      <c r="CO36" s="36">
        <f t="shared" si="16"/>
        <v>0</v>
      </c>
      <c r="CP36" s="36">
        <f t="shared" si="16"/>
        <v>0</v>
      </c>
      <c r="CQ36" s="36">
        <f t="shared" si="16"/>
        <v>0</v>
      </c>
      <c r="CR36" s="36">
        <f t="shared" si="16"/>
        <v>0</v>
      </c>
      <c r="CS36" s="36">
        <f t="shared" si="16"/>
        <v>0</v>
      </c>
      <c r="CT36" s="36">
        <f t="shared" si="16"/>
        <v>0</v>
      </c>
      <c r="CU36" s="36">
        <f t="shared" si="16"/>
        <v>0</v>
      </c>
      <c r="CV36" s="36">
        <f t="shared" si="16"/>
        <v>0</v>
      </c>
      <c r="CW36" s="36">
        <f t="shared" si="16"/>
        <v>0</v>
      </c>
      <c r="CX36" s="36">
        <f t="shared" si="16"/>
        <v>0</v>
      </c>
      <c r="CY36" s="36">
        <f t="shared" si="16"/>
        <v>0</v>
      </c>
      <c r="CZ36" s="36">
        <f t="shared" si="16"/>
        <v>0</v>
      </c>
      <c r="DA36" s="36">
        <f t="shared" si="16"/>
        <v>0</v>
      </c>
      <c r="DB36" s="36">
        <f t="shared" si="16"/>
        <v>0</v>
      </c>
      <c r="DC36" s="36">
        <f t="shared" si="16"/>
        <v>0</v>
      </c>
      <c r="DD36" s="36">
        <f t="shared" si="8"/>
        <v>0</v>
      </c>
      <c r="DE36" s="36">
        <f t="shared" si="8"/>
        <v>0</v>
      </c>
      <c r="DF36" s="36">
        <f t="shared" si="8"/>
        <v>0</v>
      </c>
      <c r="DG36" s="36">
        <f t="shared" si="8"/>
        <v>0</v>
      </c>
      <c r="DH36" s="36">
        <f t="shared" si="8"/>
        <v>0</v>
      </c>
      <c r="DI36" s="36">
        <f t="shared" si="8"/>
        <v>0</v>
      </c>
      <c r="DJ36" s="36">
        <f t="shared" si="8"/>
        <v>0</v>
      </c>
    </row>
    <row r="37" spans="1:114" ht="15" customHeight="1" x14ac:dyDescent="0.25">
      <c r="A37" s="25">
        <f>IF(Defects!$B31="",0,Defects!$B31)</f>
        <v>0</v>
      </c>
      <c r="B37" s="27">
        <f>Defects!D31</f>
        <v>0</v>
      </c>
      <c r="C37" s="22">
        <f>IF(Defects!O31="&lt; 4",2,IF(Defects!O31="4 - 8",6,IF(Defects!O31="8 - 15",11.5,IF(Defects!O31="15 - 35",25,IF(Defects!O31="35 - 65",50,IF(Defects!O31="65 - 125",95,IF(Defects!O31="125 - 235",180,IF(Defects!O31="235 - 415",325,IF(Defects!O31="&gt; 415",600,0)))))))))*IF(Defects!P31="&lt; 4",2,IF(Defects!P31="4 - 8",6,IF(Defects!P31="8 - 15",11.5,IF(Defects!P31="15 - 35",25,IF(Defects!P31="35 - 65",50,IF(Defects!P31="65 - 125",95,IF(Defects!P31="125 - 235",180,IF(Defects!P31="235 - 415",325,IF(Defects!P31="&gt; 415",600,0)))))))))/10000</f>
        <v>0</v>
      </c>
      <c r="D37" s="22">
        <f>IF(Defects!M31="0.0 - 0.5",0.25,IF(Defects!M31="0.5 - 1.0",0.75,IF(Defects!M31="1.0 - 1.5",1.25,IF(Defects!M31="1.5 - 2.0",1.75,IF(Defects!M31="2.0 - 2.5",2.25,IF(Defects!M31="2.5 - 3.0",3.75,IF(Defects!M31="3.0 - 3.5",3.25,IF(Defects!M31="3.5 - 4.0",3.75,IF(Defects!M31="4.0 - 4.5",4.25,IF(Defects!M31="4.5 - 5.0",4.75,IF(Defects!M31="5.0 - 5.5",5.25,IF(Defects!M31="5.5 - 6.0",5.75,IF(Defects!M31="6.0 - 6.5",6.25,IF(Defects!M31="6.5 - 7.0",6.75,IF(Defects!M31="7.0 - 7.5",7.25,IF(Defects!M31="7.5 - 8.0",7.75,IF(Defects!M31="8.0 - 8.5",8.25,IF(Defects!M31="8.5 - 9.0",8.75,IF(Defects!M31="9.0 - 9.5",9.25,IF(Defects!M31="9.5 - 10.0",9.75,0))))))))))))))))))))</f>
        <v>0</v>
      </c>
      <c r="E37" s="27">
        <f>IF(Defects!L31="yes",1,IF(Defects!L31="no",0.5,0))</f>
        <v>0</v>
      </c>
      <c r="G37" s="28">
        <f t="shared" si="2"/>
        <v>0</v>
      </c>
      <c r="H37" s="29">
        <f t="shared" si="3"/>
        <v>0</v>
      </c>
      <c r="J37" s="34">
        <f t="array" ref="J37">MIN(ABS($O37:$DJ37))</f>
        <v>0</v>
      </c>
      <c r="K37" s="34">
        <f t="array" ref="K37">MATCH($J37,ABS($O37:$DJ37),0)</f>
        <v>1</v>
      </c>
      <c r="L37" s="35" t="s">
        <v>66</v>
      </c>
      <c r="O37" s="36">
        <f t="shared" si="14"/>
        <v>0</v>
      </c>
      <c r="P37" s="36">
        <f t="shared" si="14"/>
        <v>0</v>
      </c>
      <c r="Q37" s="36">
        <f t="shared" si="14"/>
        <v>0</v>
      </c>
      <c r="R37" s="36">
        <f t="shared" si="14"/>
        <v>0</v>
      </c>
      <c r="S37" s="36">
        <f t="shared" si="14"/>
        <v>0</v>
      </c>
      <c r="T37" s="36">
        <f t="shared" si="14"/>
        <v>0</v>
      </c>
      <c r="U37" s="36">
        <f t="shared" si="14"/>
        <v>0</v>
      </c>
      <c r="V37" s="36">
        <f t="shared" si="14"/>
        <v>0</v>
      </c>
      <c r="W37" s="36">
        <f t="shared" si="14"/>
        <v>0</v>
      </c>
      <c r="X37" s="36">
        <f t="shared" si="14"/>
        <v>0</v>
      </c>
      <c r="Y37" s="36">
        <f t="shared" si="14"/>
        <v>0</v>
      </c>
      <c r="Z37" s="36">
        <f t="shared" si="14"/>
        <v>0</v>
      </c>
      <c r="AA37" s="36">
        <f t="shared" si="14"/>
        <v>0</v>
      </c>
      <c r="AB37" s="36">
        <f t="shared" si="14"/>
        <v>0</v>
      </c>
      <c r="AC37" s="36">
        <f t="shared" si="14"/>
        <v>0</v>
      </c>
      <c r="AD37" s="36">
        <f t="shared" si="14"/>
        <v>0</v>
      </c>
      <c r="AE37" s="36">
        <f t="shared" si="12"/>
        <v>0</v>
      </c>
      <c r="AF37" s="36">
        <f t="shared" si="12"/>
        <v>0</v>
      </c>
      <c r="AG37" s="36">
        <f t="shared" si="12"/>
        <v>0</v>
      </c>
      <c r="AH37" s="36">
        <f t="shared" si="12"/>
        <v>0</v>
      </c>
      <c r="AI37" s="36">
        <f t="shared" si="12"/>
        <v>0</v>
      </c>
      <c r="AJ37" s="36">
        <f t="shared" si="12"/>
        <v>0</v>
      </c>
      <c r="AK37" s="36">
        <f t="shared" si="12"/>
        <v>0</v>
      </c>
      <c r="AL37" s="36">
        <f t="shared" si="12"/>
        <v>0</v>
      </c>
      <c r="AM37" s="36">
        <f t="shared" ref="AM37:CX41" si="17">IF($A37&lt;&gt;0,10*LOG10($C37*$E37)+13.2-20*LOG10(SQRT(AM$10^2+($D37-$C$6)^2))-SQRT(AM$10^2+($D37-$C$6)^2)/200-10*LOG10($H37)+10*LOG10(SQRT(($C$6-$C$5)^2+($C$7+AM$10)^2))+7*LOG10(5+($G37+SQRT(AM$10^2+($B37-$C$6)^2)-SQRT(($C$6-$C$5)^2+($C$7+AM$10)^2))*(70+0.25*SQRT(($C$6-$C$5)^2+($C$7+AM$10)^2))/(1+0.2*($G37+SQRT(AM$10^2+($B37-$C$6)^2)-SQRT(($C$6-$C$5)^2+($C$7+AM$10)^2)))),0)</f>
        <v>0</v>
      </c>
      <c r="AN37" s="36">
        <f t="shared" si="17"/>
        <v>0</v>
      </c>
      <c r="AO37" s="36">
        <f t="shared" si="17"/>
        <v>0</v>
      </c>
      <c r="AP37" s="36">
        <f t="shared" si="17"/>
        <v>0</v>
      </c>
      <c r="AQ37" s="36">
        <f t="shared" si="17"/>
        <v>0</v>
      </c>
      <c r="AR37" s="36">
        <f t="shared" si="17"/>
        <v>0</v>
      </c>
      <c r="AS37" s="36">
        <f t="shared" si="17"/>
        <v>0</v>
      </c>
      <c r="AT37" s="36">
        <f t="shared" si="17"/>
        <v>0</v>
      </c>
      <c r="AU37" s="36">
        <f t="shared" si="17"/>
        <v>0</v>
      </c>
      <c r="AV37" s="36">
        <f t="shared" si="17"/>
        <v>0</v>
      </c>
      <c r="AW37" s="36">
        <f t="shared" si="17"/>
        <v>0</v>
      </c>
      <c r="AX37" s="36">
        <f t="shared" si="17"/>
        <v>0</v>
      </c>
      <c r="AY37" s="36">
        <f t="shared" si="17"/>
        <v>0</v>
      </c>
      <c r="AZ37" s="36">
        <f t="shared" si="17"/>
        <v>0</v>
      </c>
      <c r="BA37" s="36">
        <f t="shared" si="17"/>
        <v>0</v>
      </c>
      <c r="BB37" s="36">
        <f t="shared" si="17"/>
        <v>0</v>
      </c>
      <c r="BC37" s="36">
        <f t="shared" si="17"/>
        <v>0</v>
      </c>
      <c r="BD37" s="36">
        <f t="shared" si="17"/>
        <v>0</v>
      </c>
      <c r="BE37" s="36">
        <f t="shared" si="17"/>
        <v>0</v>
      </c>
      <c r="BF37" s="36">
        <f t="shared" si="17"/>
        <v>0</v>
      </c>
      <c r="BG37" s="36">
        <f t="shared" si="17"/>
        <v>0</v>
      </c>
      <c r="BH37" s="36">
        <f t="shared" si="17"/>
        <v>0</v>
      </c>
      <c r="BI37" s="36">
        <f t="shared" si="17"/>
        <v>0</v>
      </c>
      <c r="BJ37" s="36">
        <f t="shared" si="17"/>
        <v>0</v>
      </c>
      <c r="BK37" s="36">
        <f t="shared" si="17"/>
        <v>0</v>
      </c>
      <c r="BL37" s="36">
        <f t="shared" si="17"/>
        <v>0</v>
      </c>
      <c r="BM37" s="36">
        <f t="shared" si="17"/>
        <v>0</v>
      </c>
      <c r="BN37" s="36">
        <f t="shared" si="17"/>
        <v>0</v>
      </c>
      <c r="BO37" s="36">
        <f t="shared" si="17"/>
        <v>0</v>
      </c>
      <c r="BP37" s="36">
        <f t="shared" si="17"/>
        <v>0</v>
      </c>
      <c r="BQ37" s="36">
        <f t="shared" si="17"/>
        <v>0</v>
      </c>
      <c r="BR37" s="36">
        <f t="shared" si="17"/>
        <v>0</v>
      </c>
      <c r="BS37" s="36">
        <f t="shared" si="17"/>
        <v>0</v>
      </c>
      <c r="BT37" s="36">
        <f t="shared" si="17"/>
        <v>0</v>
      </c>
      <c r="BU37" s="36">
        <f t="shared" si="17"/>
        <v>0</v>
      </c>
      <c r="BV37" s="36">
        <f t="shared" si="17"/>
        <v>0</v>
      </c>
      <c r="BW37" s="36">
        <f t="shared" si="17"/>
        <v>0</v>
      </c>
      <c r="BX37" s="36">
        <f t="shared" si="17"/>
        <v>0</v>
      </c>
      <c r="BY37" s="36">
        <f t="shared" si="17"/>
        <v>0</v>
      </c>
      <c r="BZ37" s="36">
        <f t="shared" si="17"/>
        <v>0</v>
      </c>
      <c r="CA37" s="36">
        <f t="shared" si="17"/>
        <v>0</v>
      </c>
      <c r="CB37" s="36">
        <f t="shared" si="17"/>
        <v>0</v>
      </c>
      <c r="CC37" s="36">
        <f t="shared" si="17"/>
        <v>0</v>
      </c>
      <c r="CD37" s="36">
        <f t="shared" si="17"/>
        <v>0</v>
      </c>
      <c r="CE37" s="36">
        <f t="shared" si="17"/>
        <v>0</v>
      </c>
      <c r="CF37" s="36">
        <f t="shared" si="17"/>
        <v>0</v>
      </c>
      <c r="CG37" s="36">
        <f t="shared" si="17"/>
        <v>0</v>
      </c>
      <c r="CH37" s="36">
        <f t="shared" si="17"/>
        <v>0</v>
      </c>
      <c r="CI37" s="36">
        <f t="shared" si="17"/>
        <v>0</v>
      </c>
      <c r="CJ37" s="36">
        <f t="shared" si="17"/>
        <v>0</v>
      </c>
      <c r="CK37" s="36">
        <f t="shared" si="17"/>
        <v>0</v>
      </c>
      <c r="CL37" s="36">
        <f t="shared" si="17"/>
        <v>0</v>
      </c>
      <c r="CM37" s="36">
        <f t="shared" si="17"/>
        <v>0</v>
      </c>
      <c r="CN37" s="36">
        <f t="shared" si="17"/>
        <v>0</v>
      </c>
      <c r="CO37" s="36">
        <f t="shared" si="17"/>
        <v>0</v>
      </c>
      <c r="CP37" s="36">
        <f t="shared" si="17"/>
        <v>0</v>
      </c>
      <c r="CQ37" s="36">
        <f t="shared" si="17"/>
        <v>0</v>
      </c>
      <c r="CR37" s="36">
        <f t="shared" si="17"/>
        <v>0</v>
      </c>
      <c r="CS37" s="36">
        <f t="shared" si="17"/>
        <v>0</v>
      </c>
      <c r="CT37" s="36">
        <f t="shared" si="17"/>
        <v>0</v>
      </c>
      <c r="CU37" s="36">
        <f t="shared" si="17"/>
        <v>0</v>
      </c>
      <c r="CV37" s="36">
        <f t="shared" si="17"/>
        <v>0</v>
      </c>
      <c r="CW37" s="36">
        <f t="shared" si="17"/>
        <v>0</v>
      </c>
      <c r="CX37" s="36">
        <f t="shared" si="17"/>
        <v>0</v>
      </c>
      <c r="CY37" s="36">
        <f t="shared" si="16"/>
        <v>0</v>
      </c>
      <c r="CZ37" s="36">
        <f t="shared" si="16"/>
        <v>0</v>
      </c>
      <c r="DA37" s="36">
        <f t="shared" si="16"/>
        <v>0</v>
      </c>
      <c r="DB37" s="36">
        <f t="shared" si="16"/>
        <v>0</v>
      </c>
      <c r="DC37" s="36">
        <f t="shared" si="16"/>
        <v>0</v>
      </c>
      <c r="DD37" s="36">
        <f t="shared" si="8"/>
        <v>0</v>
      </c>
      <c r="DE37" s="36">
        <f t="shared" si="8"/>
        <v>0</v>
      </c>
      <c r="DF37" s="36">
        <f t="shared" si="8"/>
        <v>0</v>
      </c>
      <c r="DG37" s="36">
        <f t="shared" si="8"/>
        <v>0</v>
      </c>
      <c r="DH37" s="36">
        <f t="shared" si="8"/>
        <v>0</v>
      </c>
      <c r="DI37" s="36">
        <f t="shared" si="8"/>
        <v>0</v>
      </c>
      <c r="DJ37" s="36">
        <f t="shared" si="8"/>
        <v>0</v>
      </c>
    </row>
    <row r="38" spans="1:114" x14ac:dyDescent="0.25">
      <c r="A38" s="25">
        <f>IF(Defects!$B32="",0,Defects!$B32)</f>
        <v>0</v>
      </c>
      <c r="B38" s="27">
        <f>Defects!D32</f>
        <v>0</v>
      </c>
      <c r="C38" s="22">
        <f>IF(Defects!O32="&lt; 4",2,IF(Defects!O32="4 - 8",6,IF(Defects!O32="8 - 15",11.5,IF(Defects!O32="15 - 35",25,IF(Defects!O32="35 - 65",50,IF(Defects!O32="65 - 125",95,IF(Defects!O32="125 - 235",180,IF(Defects!O32="235 - 415",325,IF(Defects!O32="&gt; 415",600,0)))))))))*IF(Defects!P32="&lt; 4",2,IF(Defects!P32="4 - 8",6,IF(Defects!P32="8 - 15",11.5,IF(Defects!P32="15 - 35",25,IF(Defects!P32="35 - 65",50,IF(Defects!P32="65 - 125",95,IF(Defects!P32="125 - 235",180,IF(Defects!P32="235 - 415",325,IF(Defects!P32="&gt; 415",600,0)))))))))/10000</f>
        <v>0</v>
      </c>
      <c r="D38" s="22">
        <f>IF(Defects!M32="0.0 - 0.5",0.25,IF(Defects!M32="0.5 - 1.0",0.75,IF(Defects!M32="1.0 - 1.5",1.25,IF(Defects!M32="1.5 - 2.0",1.75,IF(Defects!M32="2.0 - 2.5",2.25,IF(Defects!M32="2.5 - 3.0",3.75,IF(Defects!M32="3.0 - 3.5",3.25,IF(Defects!M32="3.5 - 4.0",3.75,IF(Defects!M32="4.0 - 4.5",4.25,IF(Defects!M32="4.5 - 5.0",4.75,IF(Defects!M32="5.0 - 5.5",5.25,IF(Defects!M32="5.5 - 6.0",5.75,IF(Defects!M32="6.0 - 6.5",6.25,IF(Defects!M32="6.5 - 7.0",6.75,IF(Defects!M32="7.0 - 7.5",7.25,IF(Defects!M32="7.5 - 8.0",7.75,IF(Defects!M32="8.0 - 8.5",8.25,IF(Defects!M32="8.5 - 9.0",8.75,IF(Defects!M32="9.0 - 9.5",9.25,IF(Defects!M32="9.5 - 10.0",9.75,0))))))))))))))))))))</f>
        <v>0</v>
      </c>
      <c r="E38" s="27">
        <f>IF(Defects!L32="yes",1,IF(Defects!L32="no",0.5,0))</f>
        <v>0</v>
      </c>
      <c r="G38" s="46">
        <f t="shared" ref="G38:G62" si="18">IF(B38&lt;&gt;0,SQRT($C$7^2+(B38-$C$5)^2),0)</f>
        <v>0</v>
      </c>
      <c r="H38" s="29">
        <f t="shared" ref="H38:H62" si="19">IF(D38&lt;&gt;0,SQRT($C$7^2+(D38-$C$5)^2),0)</f>
        <v>0</v>
      </c>
      <c r="J38" s="34">
        <f t="array" ref="J38">MIN(ABS($O38:$DJ38))</f>
        <v>0</v>
      </c>
      <c r="K38" s="34">
        <f t="array" ref="K38">MATCH($J38,ABS($O38:$DJ38),0)</f>
        <v>1</v>
      </c>
      <c r="L38" s="35" t="s">
        <v>66</v>
      </c>
      <c r="O38" s="36">
        <f t="shared" si="14"/>
        <v>0</v>
      </c>
      <c r="P38" s="36">
        <f t="shared" si="14"/>
        <v>0</v>
      </c>
      <c r="Q38" s="36">
        <f t="shared" si="14"/>
        <v>0</v>
      </c>
      <c r="R38" s="36">
        <f t="shared" si="14"/>
        <v>0</v>
      </c>
      <c r="S38" s="36">
        <f t="shared" si="14"/>
        <v>0</v>
      </c>
      <c r="T38" s="36">
        <f t="shared" si="14"/>
        <v>0</v>
      </c>
      <c r="U38" s="36">
        <f t="shared" si="14"/>
        <v>0</v>
      </c>
      <c r="V38" s="36">
        <f t="shared" si="14"/>
        <v>0</v>
      </c>
      <c r="W38" s="36">
        <f t="shared" si="14"/>
        <v>0</v>
      </c>
      <c r="X38" s="36">
        <f t="shared" si="14"/>
        <v>0</v>
      </c>
      <c r="Y38" s="36">
        <f t="shared" si="14"/>
        <v>0</v>
      </c>
      <c r="Z38" s="36">
        <f t="shared" si="14"/>
        <v>0</v>
      </c>
      <c r="AA38" s="36">
        <f t="shared" si="14"/>
        <v>0</v>
      </c>
      <c r="AB38" s="36">
        <f t="shared" si="14"/>
        <v>0</v>
      </c>
      <c r="AC38" s="36">
        <f t="shared" si="14"/>
        <v>0</v>
      </c>
      <c r="AD38" s="36">
        <f t="shared" si="14"/>
        <v>0</v>
      </c>
      <c r="AE38" s="36">
        <f t="shared" si="12"/>
        <v>0</v>
      </c>
      <c r="AF38" s="36">
        <f t="shared" si="12"/>
        <v>0</v>
      </c>
      <c r="AG38" s="36">
        <f t="shared" si="12"/>
        <v>0</v>
      </c>
      <c r="AH38" s="36">
        <f t="shared" si="12"/>
        <v>0</v>
      </c>
      <c r="AI38" s="36">
        <f t="shared" si="12"/>
        <v>0</v>
      </c>
      <c r="AJ38" s="36">
        <f t="shared" si="12"/>
        <v>0</v>
      </c>
      <c r="AK38" s="36">
        <f t="shared" si="12"/>
        <v>0</v>
      </c>
      <c r="AL38" s="36">
        <f t="shared" si="12"/>
        <v>0</v>
      </c>
      <c r="AM38" s="36">
        <f t="shared" si="17"/>
        <v>0</v>
      </c>
      <c r="AN38" s="36">
        <f t="shared" si="17"/>
        <v>0</v>
      </c>
      <c r="AO38" s="36">
        <f t="shared" si="17"/>
        <v>0</v>
      </c>
      <c r="AP38" s="36">
        <f t="shared" si="17"/>
        <v>0</v>
      </c>
      <c r="AQ38" s="36">
        <f t="shared" si="17"/>
        <v>0</v>
      </c>
      <c r="AR38" s="36">
        <f t="shared" si="17"/>
        <v>0</v>
      </c>
      <c r="AS38" s="36">
        <f t="shared" si="17"/>
        <v>0</v>
      </c>
      <c r="AT38" s="36">
        <f t="shared" si="17"/>
        <v>0</v>
      </c>
      <c r="AU38" s="36">
        <f t="shared" si="17"/>
        <v>0</v>
      </c>
      <c r="AV38" s="36">
        <f t="shared" si="17"/>
        <v>0</v>
      </c>
      <c r="AW38" s="36">
        <f t="shared" si="17"/>
        <v>0</v>
      </c>
      <c r="AX38" s="36">
        <f t="shared" si="17"/>
        <v>0</v>
      </c>
      <c r="AY38" s="36">
        <f t="shared" si="17"/>
        <v>0</v>
      </c>
      <c r="AZ38" s="36">
        <f t="shared" si="17"/>
        <v>0</v>
      </c>
      <c r="BA38" s="36">
        <f t="shared" si="17"/>
        <v>0</v>
      </c>
      <c r="BB38" s="36">
        <f t="shared" si="17"/>
        <v>0</v>
      </c>
      <c r="BC38" s="36">
        <f t="shared" si="17"/>
        <v>0</v>
      </c>
      <c r="BD38" s="36">
        <f t="shared" si="17"/>
        <v>0</v>
      </c>
      <c r="BE38" s="36">
        <f t="shared" si="17"/>
        <v>0</v>
      </c>
      <c r="BF38" s="36">
        <f t="shared" si="17"/>
        <v>0</v>
      </c>
      <c r="BG38" s="36">
        <f t="shared" si="17"/>
        <v>0</v>
      </c>
      <c r="BH38" s="36">
        <f t="shared" si="17"/>
        <v>0</v>
      </c>
      <c r="BI38" s="36">
        <f t="shared" si="17"/>
        <v>0</v>
      </c>
      <c r="BJ38" s="36">
        <f t="shared" si="17"/>
        <v>0</v>
      </c>
      <c r="BK38" s="36">
        <f t="shared" si="17"/>
        <v>0</v>
      </c>
      <c r="BL38" s="36">
        <f t="shared" si="17"/>
        <v>0</v>
      </c>
      <c r="BM38" s="36">
        <f t="shared" si="17"/>
        <v>0</v>
      </c>
      <c r="BN38" s="36">
        <f t="shared" si="17"/>
        <v>0</v>
      </c>
      <c r="BO38" s="36">
        <f t="shared" si="17"/>
        <v>0</v>
      </c>
      <c r="BP38" s="36">
        <f t="shared" si="17"/>
        <v>0</v>
      </c>
      <c r="BQ38" s="36">
        <f t="shared" si="17"/>
        <v>0</v>
      </c>
      <c r="BR38" s="36">
        <f t="shared" si="17"/>
        <v>0</v>
      </c>
      <c r="BS38" s="36">
        <f t="shared" si="17"/>
        <v>0</v>
      </c>
      <c r="BT38" s="36">
        <f t="shared" si="17"/>
        <v>0</v>
      </c>
      <c r="BU38" s="36">
        <f t="shared" si="17"/>
        <v>0</v>
      </c>
      <c r="BV38" s="36">
        <f t="shared" si="17"/>
        <v>0</v>
      </c>
      <c r="BW38" s="36">
        <f t="shared" si="17"/>
        <v>0</v>
      </c>
      <c r="BX38" s="36">
        <f t="shared" si="17"/>
        <v>0</v>
      </c>
      <c r="BY38" s="36">
        <f t="shared" si="17"/>
        <v>0</v>
      </c>
      <c r="BZ38" s="36">
        <f t="shared" si="17"/>
        <v>0</v>
      </c>
      <c r="CA38" s="36">
        <f t="shared" si="17"/>
        <v>0</v>
      </c>
      <c r="CB38" s="36">
        <f t="shared" si="17"/>
        <v>0</v>
      </c>
      <c r="CC38" s="36">
        <f t="shared" si="17"/>
        <v>0</v>
      </c>
      <c r="CD38" s="36">
        <f t="shared" si="17"/>
        <v>0</v>
      </c>
      <c r="CE38" s="36">
        <f t="shared" si="17"/>
        <v>0</v>
      </c>
      <c r="CF38" s="36">
        <f t="shared" si="17"/>
        <v>0</v>
      </c>
      <c r="CG38" s="36">
        <f t="shared" si="17"/>
        <v>0</v>
      </c>
      <c r="CH38" s="36">
        <f t="shared" si="17"/>
        <v>0</v>
      </c>
      <c r="CI38" s="36">
        <f t="shared" si="17"/>
        <v>0</v>
      </c>
      <c r="CJ38" s="36">
        <f t="shared" si="17"/>
        <v>0</v>
      </c>
      <c r="CK38" s="36">
        <f t="shared" si="17"/>
        <v>0</v>
      </c>
      <c r="CL38" s="36">
        <f t="shared" si="17"/>
        <v>0</v>
      </c>
      <c r="CM38" s="36">
        <f t="shared" si="17"/>
        <v>0</v>
      </c>
      <c r="CN38" s="36">
        <f t="shared" si="17"/>
        <v>0</v>
      </c>
      <c r="CO38" s="36">
        <f t="shared" si="17"/>
        <v>0</v>
      </c>
      <c r="CP38" s="36">
        <f t="shared" si="17"/>
        <v>0</v>
      </c>
      <c r="CQ38" s="36">
        <f t="shared" si="17"/>
        <v>0</v>
      </c>
      <c r="CR38" s="36">
        <f t="shared" si="17"/>
        <v>0</v>
      </c>
      <c r="CS38" s="36">
        <f t="shared" si="17"/>
        <v>0</v>
      </c>
      <c r="CT38" s="36">
        <f t="shared" si="17"/>
        <v>0</v>
      </c>
      <c r="CU38" s="36">
        <f t="shared" si="17"/>
        <v>0</v>
      </c>
      <c r="CV38" s="36">
        <f t="shared" si="17"/>
        <v>0</v>
      </c>
      <c r="CW38" s="36">
        <f t="shared" si="17"/>
        <v>0</v>
      </c>
      <c r="CX38" s="36">
        <f t="shared" si="17"/>
        <v>0</v>
      </c>
      <c r="CY38" s="36">
        <f t="shared" si="16"/>
        <v>0</v>
      </c>
      <c r="CZ38" s="36">
        <f t="shared" si="16"/>
        <v>0</v>
      </c>
      <c r="DA38" s="36">
        <f t="shared" si="16"/>
        <v>0</v>
      </c>
      <c r="DB38" s="36">
        <f t="shared" si="16"/>
        <v>0</v>
      </c>
      <c r="DC38" s="36">
        <f t="shared" si="16"/>
        <v>0</v>
      </c>
      <c r="DD38" s="36">
        <f t="shared" ref="DD38:DJ41" si="20">IF($A38&lt;&gt;0,10*LOG10($C38*$E38)+13.2-20*LOG10(SQRT(DD$10^2+($D38-$C$6)^2))-SQRT(DD$10^2+($D38-$C$6)^2)/200-10*LOG10($H38)+10*LOG10(SQRT(($C$6-$C$5)^2+($C$7+DD$10)^2))+7*LOG10(5+($G38+SQRT(DD$10^2+($B38-$C$6)^2)-SQRT(($C$6-$C$5)^2+($C$7+DD$10)^2))*(70+0.25*SQRT(($C$6-$C$5)^2+($C$7+DD$10)^2))/(1+0.2*($G38+SQRT(DD$10^2+($B38-$C$6)^2)-SQRT(($C$6-$C$5)^2+($C$7+DD$10)^2)))),0)</f>
        <v>0</v>
      </c>
      <c r="DE38" s="36">
        <f t="shared" si="20"/>
        <v>0</v>
      </c>
      <c r="DF38" s="36">
        <f t="shared" si="20"/>
        <v>0</v>
      </c>
      <c r="DG38" s="36">
        <f t="shared" si="20"/>
        <v>0</v>
      </c>
      <c r="DH38" s="36">
        <f t="shared" si="20"/>
        <v>0</v>
      </c>
      <c r="DI38" s="36">
        <f t="shared" si="20"/>
        <v>0</v>
      </c>
      <c r="DJ38" s="36">
        <f t="shared" si="20"/>
        <v>0</v>
      </c>
    </row>
    <row r="39" spans="1:114" x14ac:dyDescent="0.25">
      <c r="A39" s="25">
        <f>IF(Defects!$B33="",0,Defects!$B33)</f>
        <v>0</v>
      </c>
      <c r="B39" s="27">
        <f>Defects!D33</f>
        <v>0</v>
      </c>
      <c r="C39" s="22">
        <f>IF(Defects!O33="&lt; 4",2,IF(Defects!O33="4 - 8",6,IF(Defects!O33="8 - 15",11.5,IF(Defects!O33="15 - 35",25,IF(Defects!O33="35 - 65",50,IF(Defects!O33="65 - 125",95,IF(Defects!O33="125 - 235",180,IF(Defects!O33="235 - 415",325,IF(Defects!O33="&gt; 415",600,0)))))))))*IF(Defects!P33="&lt; 4",2,IF(Defects!P33="4 - 8",6,IF(Defects!P33="8 - 15",11.5,IF(Defects!P33="15 - 35",25,IF(Defects!P33="35 - 65",50,IF(Defects!P33="65 - 125",95,IF(Defects!P33="125 - 235",180,IF(Defects!P33="235 - 415",325,IF(Defects!P33="&gt; 415",600,0)))))))))/10000</f>
        <v>0</v>
      </c>
      <c r="D39" s="22">
        <f>IF(Defects!M33="0.0 - 0.5",0.25,IF(Defects!M33="0.5 - 1.0",0.75,IF(Defects!M33="1.0 - 1.5",1.25,IF(Defects!M33="1.5 - 2.0",1.75,IF(Defects!M33="2.0 - 2.5",2.25,IF(Defects!M33="2.5 - 3.0",3.75,IF(Defects!M33="3.0 - 3.5",3.25,IF(Defects!M33="3.5 - 4.0",3.75,IF(Defects!M33="4.0 - 4.5",4.25,IF(Defects!M33="4.5 - 5.0",4.75,IF(Defects!M33="5.0 - 5.5",5.25,IF(Defects!M33="5.5 - 6.0",5.75,IF(Defects!M33="6.0 - 6.5",6.25,IF(Defects!M33="6.5 - 7.0",6.75,IF(Defects!M33="7.0 - 7.5",7.25,IF(Defects!M33="7.5 - 8.0",7.75,IF(Defects!M33="8.0 - 8.5",8.25,IF(Defects!M33="8.5 - 9.0",8.75,IF(Defects!M33="9.0 - 9.5",9.25,IF(Defects!M33="9.5 - 10.0",9.75,0))))))))))))))))))))</f>
        <v>0</v>
      </c>
      <c r="E39" s="27">
        <f>IF(Defects!L33="yes",1,IF(Defects!L33="no",0.5,0))</f>
        <v>0</v>
      </c>
      <c r="G39" s="46">
        <f t="shared" si="18"/>
        <v>0</v>
      </c>
      <c r="H39" s="29">
        <f t="shared" si="19"/>
        <v>0</v>
      </c>
      <c r="J39" s="34">
        <f t="array" ref="J39">MIN(ABS($O39:$DJ39))</f>
        <v>0</v>
      </c>
      <c r="K39" s="34">
        <f t="array" ref="K39">MATCH($J39,ABS($O39:$DJ39),0)</f>
        <v>1</v>
      </c>
      <c r="L39" s="35" t="s">
        <v>66</v>
      </c>
      <c r="O39" s="36">
        <f t="shared" si="14"/>
        <v>0</v>
      </c>
      <c r="P39" s="36">
        <f t="shared" ref="P39:CA42" si="21">IF($A39&lt;&gt;0,10*LOG10($C39*$E39)+13.2-20*LOG10(SQRT(P$10^2+($D39-$C$6)^2))-SQRT(P$10^2+($D39-$C$6)^2)/200-10*LOG10($H39)+10*LOG10(SQRT(($C$6-$C$5)^2+($C$7+P$10)^2))+7*LOG10(5+($G39+SQRT(P$10^2+($B39-$C$6)^2)-SQRT(($C$6-$C$5)^2+($C$7+P$10)^2))*(70+0.25*SQRT(($C$6-$C$5)^2+($C$7+P$10)^2))/(1+0.2*($G39+SQRT(P$10^2+($B39-$C$6)^2)-SQRT(($C$6-$C$5)^2+($C$7+P$10)^2)))),0)</f>
        <v>0</v>
      </c>
      <c r="Q39" s="36">
        <f t="shared" si="21"/>
        <v>0</v>
      </c>
      <c r="R39" s="36">
        <f t="shared" si="21"/>
        <v>0</v>
      </c>
      <c r="S39" s="36">
        <f t="shared" si="21"/>
        <v>0</v>
      </c>
      <c r="T39" s="36">
        <f t="shared" si="21"/>
        <v>0</v>
      </c>
      <c r="U39" s="36">
        <f t="shared" si="21"/>
        <v>0</v>
      </c>
      <c r="V39" s="36">
        <f t="shared" si="21"/>
        <v>0</v>
      </c>
      <c r="W39" s="36">
        <f t="shared" si="21"/>
        <v>0</v>
      </c>
      <c r="X39" s="36">
        <f t="shared" si="21"/>
        <v>0</v>
      </c>
      <c r="Y39" s="36">
        <f t="shared" si="21"/>
        <v>0</v>
      </c>
      <c r="Z39" s="36">
        <f t="shared" si="21"/>
        <v>0</v>
      </c>
      <c r="AA39" s="36">
        <f t="shared" si="21"/>
        <v>0</v>
      </c>
      <c r="AB39" s="36">
        <f t="shared" si="21"/>
        <v>0</v>
      </c>
      <c r="AC39" s="36">
        <f t="shared" si="21"/>
        <v>0</v>
      </c>
      <c r="AD39" s="36">
        <f t="shared" si="21"/>
        <v>0</v>
      </c>
      <c r="AE39" s="36">
        <f t="shared" si="21"/>
        <v>0</v>
      </c>
      <c r="AF39" s="36">
        <f t="shared" si="21"/>
        <v>0</v>
      </c>
      <c r="AG39" s="36">
        <f t="shared" si="21"/>
        <v>0</v>
      </c>
      <c r="AH39" s="36">
        <f t="shared" si="21"/>
        <v>0</v>
      </c>
      <c r="AI39" s="36">
        <f t="shared" si="21"/>
        <v>0</v>
      </c>
      <c r="AJ39" s="36">
        <f t="shared" si="21"/>
        <v>0</v>
      </c>
      <c r="AK39" s="36">
        <f t="shared" si="21"/>
        <v>0</v>
      </c>
      <c r="AL39" s="36">
        <f t="shared" si="21"/>
        <v>0</v>
      </c>
      <c r="AM39" s="36">
        <f t="shared" si="21"/>
        <v>0</v>
      </c>
      <c r="AN39" s="36">
        <f t="shared" si="21"/>
        <v>0</v>
      </c>
      <c r="AO39" s="36">
        <f t="shared" si="21"/>
        <v>0</v>
      </c>
      <c r="AP39" s="36">
        <f t="shared" si="21"/>
        <v>0</v>
      </c>
      <c r="AQ39" s="36">
        <f t="shared" si="21"/>
        <v>0</v>
      </c>
      <c r="AR39" s="36">
        <f t="shared" si="21"/>
        <v>0</v>
      </c>
      <c r="AS39" s="36">
        <f t="shared" si="21"/>
        <v>0</v>
      </c>
      <c r="AT39" s="36">
        <f t="shared" si="21"/>
        <v>0</v>
      </c>
      <c r="AU39" s="36">
        <f t="shared" si="21"/>
        <v>0</v>
      </c>
      <c r="AV39" s="36">
        <f t="shared" si="21"/>
        <v>0</v>
      </c>
      <c r="AW39" s="36">
        <f t="shared" si="21"/>
        <v>0</v>
      </c>
      <c r="AX39" s="36">
        <f t="shared" si="21"/>
        <v>0</v>
      </c>
      <c r="AY39" s="36">
        <f t="shared" si="21"/>
        <v>0</v>
      </c>
      <c r="AZ39" s="36">
        <f t="shared" si="21"/>
        <v>0</v>
      </c>
      <c r="BA39" s="36">
        <f t="shared" si="21"/>
        <v>0</v>
      </c>
      <c r="BB39" s="36">
        <f t="shared" si="21"/>
        <v>0</v>
      </c>
      <c r="BC39" s="36">
        <f t="shared" si="21"/>
        <v>0</v>
      </c>
      <c r="BD39" s="36">
        <f t="shared" si="21"/>
        <v>0</v>
      </c>
      <c r="BE39" s="36">
        <f t="shared" si="21"/>
        <v>0</v>
      </c>
      <c r="BF39" s="36">
        <f t="shared" si="21"/>
        <v>0</v>
      </c>
      <c r="BG39" s="36">
        <f t="shared" si="21"/>
        <v>0</v>
      </c>
      <c r="BH39" s="36">
        <f t="shared" si="21"/>
        <v>0</v>
      </c>
      <c r="BI39" s="36">
        <f t="shared" si="21"/>
        <v>0</v>
      </c>
      <c r="BJ39" s="36">
        <f t="shared" si="21"/>
        <v>0</v>
      </c>
      <c r="BK39" s="36">
        <f t="shared" si="21"/>
        <v>0</v>
      </c>
      <c r="BL39" s="36">
        <f t="shared" si="21"/>
        <v>0</v>
      </c>
      <c r="BM39" s="36">
        <f t="shared" si="21"/>
        <v>0</v>
      </c>
      <c r="BN39" s="36">
        <f t="shared" si="21"/>
        <v>0</v>
      </c>
      <c r="BO39" s="36">
        <f t="shared" si="21"/>
        <v>0</v>
      </c>
      <c r="BP39" s="36">
        <f t="shared" si="21"/>
        <v>0</v>
      </c>
      <c r="BQ39" s="36">
        <f t="shared" si="21"/>
        <v>0</v>
      </c>
      <c r="BR39" s="36">
        <f t="shared" si="21"/>
        <v>0</v>
      </c>
      <c r="BS39" s="36">
        <f t="shared" si="21"/>
        <v>0</v>
      </c>
      <c r="BT39" s="36">
        <f t="shared" si="21"/>
        <v>0</v>
      </c>
      <c r="BU39" s="36">
        <f t="shared" si="21"/>
        <v>0</v>
      </c>
      <c r="BV39" s="36">
        <f t="shared" si="21"/>
        <v>0</v>
      </c>
      <c r="BW39" s="36">
        <f t="shared" si="21"/>
        <v>0</v>
      </c>
      <c r="BX39" s="36">
        <f t="shared" si="21"/>
        <v>0</v>
      </c>
      <c r="BY39" s="36">
        <f t="shared" si="21"/>
        <v>0</v>
      </c>
      <c r="BZ39" s="36">
        <f t="shared" si="21"/>
        <v>0</v>
      </c>
      <c r="CA39" s="36">
        <f t="shared" si="21"/>
        <v>0</v>
      </c>
      <c r="CB39" s="36">
        <f t="shared" si="17"/>
        <v>0</v>
      </c>
      <c r="CC39" s="36">
        <f t="shared" si="17"/>
        <v>0</v>
      </c>
      <c r="CD39" s="36">
        <f t="shared" si="17"/>
        <v>0</v>
      </c>
      <c r="CE39" s="36">
        <f t="shared" si="17"/>
        <v>0</v>
      </c>
      <c r="CF39" s="36">
        <f t="shared" si="17"/>
        <v>0</v>
      </c>
      <c r="CG39" s="36">
        <f t="shared" si="17"/>
        <v>0</v>
      </c>
      <c r="CH39" s="36">
        <f t="shared" si="17"/>
        <v>0</v>
      </c>
      <c r="CI39" s="36">
        <f t="shared" si="17"/>
        <v>0</v>
      </c>
      <c r="CJ39" s="36">
        <f t="shared" si="17"/>
        <v>0</v>
      </c>
      <c r="CK39" s="36">
        <f t="shared" si="17"/>
        <v>0</v>
      </c>
      <c r="CL39" s="36">
        <f t="shared" si="17"/>
        <v>0</v>
      </c>
      <c r="CM39" s="36">
        <f t="shared" si="17"/>
        <v>0</v>
      </c>
      <c r="CN39" s="36">
        <f t="shared" si="17"/>
        <v>0</v>
      </c>
      <c r="CO39" s="36">
        <f t="shared" si="17"/>
        <v>0</v>
      </c>
      <c r="CP39" s="36">
        <f t="shared" si="17"/>
        <v>0</v>
      </c>
      <c r="CQ39" s="36">
        <f t="shared" si="17"/>
        <v>0</v>
      </c>
      <c r="CR39" s="36">
        <f t="shared" si="17"/>
        <v>0</v>
      </c>
      <c r="CS39" s="36">
        <f t="shared" si="17"/>
        <v>0</v>
      </c>
      <c r="CT39" s="36">
        <f t="shared" si="17"/>
        <v>0</v>
      </c>
      <c r="CU39" s="36">
        <f t="shared" si="17"/>
        <v>0</v>
      </c>
      <c r="CV39" s="36">
        <f t="shared" si="17"/>
        <v>0</v>
      </c>
      <c r="CW39" s="36">
        <f t="shared" si="17"/>
        <v>0</v>
      </c>
      <c r="CX39" s="36">
        <f t="shared" si="17"/>
        <v>0</v>
      </c>
      <c r="CY39" s="36">
        <f t="shared" si="16"/>
        <v>0</v>
      </c>
      <c r="CZ39" s="36">
        <f t="shared" si="16"/>
        <v>0</v>
      </c>
      <c r="DA39" s="36">
        <f t="shared" si="16"/>
        <v>0</v>
      </c>
      <c r="DB39" s="36">
        <f t="shared" si="16"/>
        <v>0</v>
      </c>
      <c r="DC39" s="36">
        <f t="shared" si="16"/>
        <v>0</v>
      </c>
      <c r="DD39" s="36">
        <f t="shared" si="20"/>
        <v>0</v>
      </c>
      <c r="DE39" s="36">
        <f t="shared" si="20"/>
        <v>0</v>
      </c>
      <c r="DF39" s="36">
        <f t="shared" si="20"/>
        <v>0</v>
      </c>
      <c r="DG39" s="36">
        <f t="shared" si="20"/>
        <v>0</v>
      </c>
      <c r="DH39" s="36">
        <f t="shared" si="20"/>
        <v>0</v>
      </c>
      <c r="DI39" s="36">
        <f t="shared" si="20"/>
        <v>0</v>
      </c>
      <c r="DJ39" s="36">
        <f t="shared" si="20"/>
        <v>0</v>
      </c>
    </row>
    <row r="40" spans="1:114" x14ac:dyDescent="0.25">
      <c r="A40" s="25">
        <f>IF(Defects!$B34="",0,Defects!$B34)</f>
        <v>0</v>
      </c>
      <c r="B40" s="27">
        <f>Defects!D34</f>
        <v>0</v>
      </c>
      <c r="C40" s="22">
        <f>IF(Defects!O34="&lt; 4",2,IF(Defects!O34="4 - 8",6,IF(Defects!O34="8 - 15",11.5,IF(Defects!O34="15 - 35",25,IF(Defects!O34="35 - 65",50,IF(Defects!O34="65 - 125",95,IF(Defects!O34="125 - 235",180,IF(Defects!O34="235 - 415",325,IF(Defects!O34="&gt; 415",600,0)))))))))*IF(Defects!P34="&lt; 4",2,IF(Defects!P34="4 - 8",6,IF(Defects!P34="8 - 15",11.5,IF(Defects!P34="15 - 35",25,IF(Defects!P34="35 - 65",50,IF(Defects!P34="65 - 125",95,IF(Defects!P34="125 - 235",180,IF(Defects!P34="235 - 415",325,IF(Defects!P34="&gt; 415",600,0)))))))))/10000</f>
        <v>0</v>
      </c>
      <c r="D40" s="22">
        <f>IF(Defects!M34="0.0 - 0.5",0.25,IF(Defects!M34="0.5 - 1.0",0.75,IF(Defects!M34="1.0 - 1.5",1.25,IF(Defects!M34="1.5 - 2.0",1.75,IF(Defects!M34="2.0 - 2.5",2.25,IF(Defects!M34="2.5 - 3.0",3.75,IF(Defects!M34="3.0 - 3.5",3.25,IF(Defects!M34="3.5 - 4.0",3.75,IF(Defects!M34="4.0 - 4.5",4.25,IF(Defects!M34="4.5 - 5.0",4.75,IF(Defects!M34="5.0 - 5.5",5.25,IF(Defects!M34="5.5 - 6.0",5.75,IF(Defects!M34="6.0 - 6.5",6.25,IF(Defects!M34="6.5 - 7.0",6.75,IF(Defects!M34="7.0 - 7.5",7.25,IF(Defects!M34="7.5 - 8.0",7.75,IF(Defects!M34="8.0 - 8.5",8.25,IF(Defects!M34="8.5 - 9.0",8.75,IF(Defects!M34="9.0 - 9.5",9.25,IF(Defects!M34="9.5 - 10.0",9.75,0))))))))))))))))))))</f>
        <v>0</v>
      </c>
      <c r="E40" s="27">
        <f>IF(Defects!L34="yes",1,IF(Defects!L34="no",0.5,0))</f>
        <v>0</v>
      </c>
      <c r="G40" s="46">
        <f t="shared" si="18"/>
        <v>0</v>
      </c>
      <c r="H40" s="29">
        <f t="shared" si="19"/>
        <v>0</v>
      </c>
      <c r="J40" s="34">
        <f t="array" ref="J40">MIN(ABS($O40:$DJ40))</f>
        <v>0</v>
      </c>
      <c r="K40" s="34">
        <f t="array" ref="K40">MATCH($J40,ABS($O40:$DJ40),0)</f>
        <v>1</v>
      </c>
      <c r="L40" s="35" t="s">
        <v>66</v>
      </c>
      <c r="O40" s="36">
        <f t="shared" si="14"/>
        <v>0</v>
      </c>
      <c r="P40" s="36">
        <f t="shared" si="21"/>
        <v>0</v>
      </c>
      <c r="Q40" s="36">
        <f t="shared" si="21"/>
        <v>0</v>
      </c>
      <c r="R40" s="36">
        <f t="shared" si="21"/>
        <v>0</v>
      </c>
      <c r="S40" s="36">
        <f t="shared" si="21"/>
        <v>0</v>
      </c>
      <c r="T40" s="36">
        <f t="shared" si="21"/>
        <v>0</v>
      </c>
      <c r="U40" s="36">
        <f t="shared" si="21"/>
        <v>0</v>
      </c>
      <c r="V40" s="36">
        <f t="shared" si="21"/>
        <v>0</v>
      </c>
      <c r="W40" s="36">
        <f t="shared" si="21"/>
        <v>0</v>
      </c>
      <c r="X40" s="36">
        <f t="shared" si="21"/>
        <v>0</v>
      </c>
      <c r="Y40" s="36">
        <f t="shared" si="21"/>
        <v>0</v>
      </c>
      <c r="Z40" s="36">
        <f t="shared" si="21"/>
        <v>0</v>
      </c>
      <c r="AA40" s="36">
        <f t="shared" si="21"/>
        <v>0</v>
      </c>
      <c r="AB40" s="36">
        <f t="shared" si="21"/>
        <v>0</v>
      </c>
      <c r="AC40" s="36">
        <f t="shared" si="21"/>
        <v>0</v>
      </c>
      <c r="AD40" s="36">
        <f t="shared" si="21"/>
        <v>0</v>
      </c>
      <c r="AE40" s="36">
        <f t="shared" si="21"/>
        <v>0</v>
      </c>
      <c r="AF40" s="36">
        <f t="shared" si="21"/>
        <v>0</v>
      </c>
      <c r="AG40" s="36">
        <f t="shared" si="21"/>
        <v>0</v>
      </c>
      <c r="AH40" s="36">
        <f t="shared" si="21"/>
        <v>0</v>
      </c>
      <c r="AI40" s="36">
        <f t="shared" si="21"/>
        <v>0</v>
      </c>
      <c r="AJ40" s="36">
        <f t="shared" si="21"/>
        <v>0</v>
      </c>
      <c r="AK40" s="36">
        <f t="shared" si="21"/>
        <v>0</v>
      </c>
      <c r="AL40" s="36">
        <f t="shared" si="21"/>
        <v>0</v>
      </c>
      <c r="AM40" s="36">
        <f t="shared" si="21"/>
        <v>0</v>
      </c>
      <c r="AN40" s="36">
        <f t="shared" si="21"/>
        <v>0</v>
      </c>
      <c r="AO40" s="36">
        <f t="shared" si="21"/>
        <v>0</v>
      </c>
      <c r="AP40" s="36">
        <f t="shared" si="21"/>
        <v>0</v>
      </c>
      <c r="AQ40" s="36">
        <f t="shared" si="21"/>
        <v>0</v>
      </c>
      <c r="AR40" s="36">
        <f t="shared" si="21"/>
        <v>0</v>
      </c>
      <c r="AS40" s="36">
        <f t="shared" si="21"/>
        <v>0</v>
      </c>
      <c r="AT40" s="36">
        <f t="shared" si="21"/>
        <v>0</v>
      </c>
      <c r="AU40" s="36">
        <f t="shared" si="21"/>
        <v>0</v>
      </c>
      <c r="AV40" s="36">
        <f t="shared" si="21"/>
        <v>0</v>
      </c>
      <c r="AW40" s="36">
        <f t="shared" si="21"/>
        <v>0</v>
      </c>
      <c r="AX40" s="36">
        <f t="shared" si="21"/>
        <v>0</v>
      </c>
      <c r="AY40" s="36">
        <f t="shared" si="21"/>
        <v>0</v>
      </c>
      <c r="AZ40" s="36">
        <f t="shared" si="21"/>
        <v>0</v>
      </c>
      <c r="BA40" s="36">
        <f t="shared" si="21"/>
        <v>0</v>
      </c>
      <c r="BB40" s="36">
        <f t="shared" si="21"/>
        <v>0</v>
      </c>
      <c r="BC40" s="36">
        <f t="shared" si="21"/>
        <v>0</v>
      </c>
      <c r="BD40" s="36">
        <f t="shared" si="21"/>
        <v>0</v>
      </c>
      <c r="BE40" s="36">
        <f t="shared" si="21"/>
        <v>0</v>
      </c>
      <c r="BF40" s="36">
        <f t="shared" si="21"/>
        <v>0</v>
      </c>
      <c r="BG40" s="36">
        <f t="shared" si="21"/>
        <v>0</v>
      </c>
      <c r="BH40" s="36">
        <f t="shared" si="21"/>
        <v>0</v>
      </c>
      <c r="BI40" s="36">
        <f t="shared" si="21"/>
        <v>0</v>
      </c>
      <c r="BJ40" s="36">
        <f t="shared" si="21"/>
        <v>0</v>
      </c>
      <c r="BK40" s="36">
        <f t="shared" si="21"/>
        <v>0</v>
      </c>
      <c r="BL40" s="36">
        <f t="shared" si="21"/>
        <v>0</v>
      </c>
      <c r="BM40" s="36">
        <f t="shared" si="21"/>
        <v>0</v>
      </c>
      <c r="BN40" s="36">
        <f t="shared" si="21"/>
        <v>0</v>
      </c>
      <c r="BO40" s="36">
        <f t="shared" si="21"/>
        <v>0</v>
      </c>
      <c r="BP40" s="36">
        <f t="shared" si="21"/>
        <v>0</v>
      </c>
      <c r="BQ40" s="36">
        <f t="shared" si="21"/>
        <v>0</v>
      </c>
      <c r="BR40" s="36">
        <f t="shared" si="21"/>
        <v>0</v>
      </c>
      <c r="BS40" s="36">
        <f t="shared" si="21"/>
        <v>0</v>
      </c>
      <c r="BT40" s="36">
        <f t="shared" si="21"/>
        <v>0</v>
      </c>
      <c r="BU40" s="36">
        <f t="shared" si="21"/>
        <v>0</v>
      </c>
      <c r="BV40" s="36">
        <f t="shared" si="21"/>
        <v>0</v>
      </c>
      <c r="BW40" s="36">
        <f t="shared" si="21"/>
        <v>0</v>
      </c>
      <c r="BX40" s="36">
        <f t="shared" si="21"/>
        <v>0</v>
      </c>
      <c r="BY40" s="36">
        <f t="shared" si="21"/>
        <v>0</v>
      </c>
      <c r="BZ40" s="36">
        <f t="shared" si="21"/>
        <v>0</v>
      </c>
      <c r="CA40" s="36">
        <f t="shared" si="21"/>
        <v>0</v>
      </c>
      <c r="CB40" s="36">
        <f t="shared" si="17"/>
        <v>0</v>
      </c>
      <c r="CC40" s="36">
        <f t="shared" si="17"/>
        <v>0</v>
      </c>
      <c r="CD40" s="36">
        <f t="shared" si="17"/>
        <v>0</v>
      </c>
      <c r="CE40" s="36">
        <f t="shared" si="17"/>
        <v>0</v>
      </c>
      <c r="CF40" s="36">
        <f t="shared" si="17"/>
        <v>0</v>
      </c>
      <c r="CG40" s="36">
        <f t="shared" si="17"/>
        <v>0</v>
      </c>
      <c r="CH40" s="36">
        <f t="shared" si="17"/>
        <v>0</v>
      </c>
      <c r="CI40" s="36">
        <f t="shared" si="17"/>
        <v>0</v>
      </c>
      <c r="CJ40" s="36">
        <f t="shared" si="17"/>
        <v>0</v>
      </c>
      <c r="CK40" s="36">
        <f t="shared" si="17"/>
        <v>0</v>
      </c>
      <c r="CL40" s="36">
        <f t="shared" si="17"/>
        <v>0</v>
      </c>
      <c r="CM40" s="36">
        <f t="shared" si="17"/>
        <v>0</v>
      </c>
      <c r="CN40" s="36">
        <f t="shared" si="17"/>
        <v>0</v>
      </c>
      <c r="CO40" s="36">
        <f t="shared" si="17"/>
        <v>0</v>
      </c>
      <c r="CP40" s="36">
        <f t="shared" si="17"/>
        <v>0</v>
      </c>
      <c r="CQ40" s="36">
        <f t="shared" si="17"/>
        <v>0</v>
      </c>
      <c r="CR40" s="36">
        <f t="shared" si="17"/>
        <v>0</v>
      </c>
      <c r="CS40" s="36">
        <f t="shared" si="17"/>
        <v>0</v>
      </c>
      <c r="CT40" s="36">
        <f t="shared" si="17"/>
        <v>0</v>
      </c>
      <c r="CU40" s="36">
        <f t="shared" si="17"/>
        <v>0</v>
      </c>
      <c r="CV40" s="36">
        <f t="shared" si="17"/>
        <v>0</v>
      </c>
      <c r="CW40" s="36">
        <f t="shared" si="17"/>
        <v>0</v>
      </c>
      <c r="CX40" s="36">
        <f t="shared" si="17"/>
        <v>0</v>
      </c>
      <c r="CY40" s="36">
        <f t="shared" si="16"/>
        <v>0</v>
      </c>
      <c r="CZ40" s="36">
        <f t="shared" si="16"/>
        <v>0</v>
      </c>
      <c r="DA40" s="36">
        <f t="shared" si="16"/>
        <v>0</v>
      </c>
      <c r="DB40" s="36">
        <f t="shared" si="16"/>
        <v>0</v>
      </c>
      <c r="DC40" s="36">
        <f t="shared" si="16"/>
        <v>0</v>
      </c>
      <c r="DD40" s="36">
        <f t="shared" si="20"/>
        <v>0</v>
      </c>
      <c r="DE40" s="36">
        <f t="shared" si="20"/>
        <v>0</v>
      </c>
      <c r="DF40" s="36">
        <f t="shared" si="20"/>
        <v>0</v>
      </c>
      <c r="DG40" s="36">
        <f t="shared" si="20"/>
        <v>0</v>
      </c>
      <c r="DH40" s="36">
        <f t="shared" si="20"/>
        <v>0</v>
      </c>
      <c r="DI40" s="36">
        <f t="shared" si="20"/>
        <v>0</v>
      </c>
      <c r="DJ40" s="36">
        <f t="shared" si="20"/>
        <v>0</v>
      </c>
    </row>
    <row r="41" spans="1:114" x14ac:dyDescent="0.25">
      <c r="A41" s="25">
        <f>IF(Defects!$B35="",0,Defects!$B35)</f>
        <v>0</v>
      </c>
      <c r="B41" s="27">
        <f>Defects!D35</f>
        <v>0</v>
      </c>
      <c r="C41" s="22">
        <f>IF(Defects!O35="&lt; 4",2,IF(Defects!O35="4 - 8",6,IF(Defects!O35="8 - 15",11.5,IF(Defects!O35="15 - 35",25,IF(Defects!O35="35 - 65",50,IF(Defects!O35="65 - 125",95,IF(Defects!O35="125 - 235",180,IF(Defects!O35="235 - 415",325,IF(Defects!O35="&gt; 415",600,0)))))))))*IF(Defects!P35="&lt; 4",2,IF(Defects!P35="4 - 8",6,IF(Defects!P35="8 - 15",11.5,IF(Defects!P35="15 - 35",25,IF(Defects!P35="35 - 65",50,IF(Defects!P35="65 - 125",95,IF(Defects!P35="125 - 235",180,IF(Defects!P35="235 - 415",325,IF(Defects!P35="&gt; 415",600,0)))))))))/10000</f>
        <v>0</v>
      </c>
      <c r="D41" s="22">
        <f>IF(Defects!M35="0.0 - 0.5",0.25,IF(Defects!M35="0.5 - 1.0",0.75,IF(Defects!M35="1.0 - 1.5",1.25,IF(Defects!M35="1.5 - 2.0",1.75,IF(Defects!M35="2.0 - 2.5",2.25,IF(Defects!M35="2.5 - 3.0",3.75,IF(Defects!M35="3.0 - 3.5",3.25,IF(Defects!M35="3.5 - 4.0",3.75,IF(Defects!M35="4.0 - 4.5",4.25,IF(Defects!M35="4.5 - 5.0",4.75,IF(Defects!M35="5.0 - 5.5",5.25,IF(Defects!M35="5.5 - 6.0",5.75,IF(Defects!M35="6.0 - 6.5",6.25,IF(Defects!M35="6.5 - 7.0",6.75,IF(Defects!M35="7.0 - 7.5",7.25,IF(Defects!M35="7.5 - 8.0",7.75,IF(Defects!M35="8.0 - 8.5",8.25,IF(Defects!M35="8.5 - 9.0",8.75,IF(Defects!M35="9.0 - 9.5",9.25,IF(Defects!M35="9.5 - 10.0",9.75,0))))))))))))))))))))</f>
        <v>0</v>
      </c>
      <c r="E41" s="27">
        <f>IF(Defects!L35="yes",1,IF(Defects!L35="no",0.5,0))</f>
        <v>0</v>
      </c>
      <c r="G41" s="46">
        <f t="shared" si="18"/>
        <v>0</v>
      </c>
      <c r="H41" s="29">
        <f t="shared" si="19"/>
        <v>0</v>
      </c>
      <c r="J41" s="34">
        <f t="array" ref="J41">MIN(ABS($O41:$DJ41))</f>
        <v>0</v>
      </c>
      <c r="K41" s="34">
        <f t="array" ref="K41">MATCH($J41,ABS($O41:$DJ41),0)</f>
        <v>1</v>
      </c>
      <c r="L41" s="35" t="s">
        <v>66</v>
      </c>
      <c r="O41" s="36">
        <f t="shared" si="14"/>
        <v>0</v>
      </c>
      <c r="P41" s="36">
        <f t="shared" si="21"/>
        <v>0</v>
      </c>
      <c r="Q41" s="36">
        <f t="shared" si="21"/>
        <v>0</v>
      </c>
      <c r="R41" s="36">
        <f t="shared" si="21"/>
        <v>0</v>
      </c>
      <c r="S41" s="36">
        <f t="shared" si="21"/>
        <v>0</v>
      </c>
      <c r="T41" s="36">
        <f t="shared" si="21"/>
        <v>0</v>
      </c>
      <c r="U41" s="36">
        <f t="shared" si="21"/>
        <v>0</v>
      </c>
      <c r="V41" s="36">
        <f t="shared" si="21"/>
        <v>0</v>
      </c>
      <c r="W41" s="36">
        <f t="shared" si="21"/>
        <v>0</v>
      </c>
      <c r="X41" s="36">
        <f t="shared" si="21"/>
        <v>0</v>
      </c>
      <c r="Y41" s="36">
        <f t="shared" si="21"/>
        <v>0</v>
      </c>
      <c r="Z41" s="36">
        <f t="shared" si="21"/>
        <v>0</v>
      </c>
      <c r="AA41" s="36">
        <f t="shared" si="21"/>
        <v>0</v>
      </c>
      <c r="AB41" s="36">
        <f t="shared" si="21"/>
        <v>0</v>
      </c>
      <c r="AC41" s="36">
        <f t="shared" si="21"/>
        <v>0</v>
      </c>
      <c r="AD41" s="36">
        <f t="shared" si="21"/>
        <v>0</v>
      </c>
      <c r="AE41" s="36">
        <f t="shared" si="21"/>
        <v>0</v>
      </c>
      <c r="AF41" s="36">
        <f t="shared" si="21"/>
        <v>0</v>
      </c>
      <c r="AG41" s="36">
        <f t="shared" si="21"/>
        <v>0</v>
      </c>
      <c r="AH41" s="36">
        <f t="shared" si="21"/>
        <v>0</v>
      </c>
      <c r="AI41" s="36">
        <f t="shared" si="21"/>
        <v>0</v>
      </c>
      <c r="AJ41" s="36">
        <f t="shared" si="21"/>
        <v>0</v>
      </c>
      <c r="AK41" s="36">
        <f t="shared" si="21"/>
        <v>0</v>
      </c>
      <c r="AL41" s="36">
        <f t="shared" si="21"/>
        <v>0</v>
      </c>
      <c r="AM41" s="36">
        <f t="shared" si="21"/>
        <v>0</v>
      </c>
      <c r="AN41" s="36">
        <f t="shared" si="21"/>
        <v>0</v>
      </c>
      <c r="AO41" s="36">
        <f t="shared" si="21"/>
        <v>0</v>
      </c>
      <c r="AP41" s="36">
        <f t="shared" si="21"/>
        <v>0</v>
      </c>
      <c r="AQ41" s="36">
        <f t="shared" si="21"/>
        <v>0</v>
      </c>
      <c r="AR41" s="36">
        <f t="shared" si="21"/>
        <v>0</v>
      </c>
      <c r="AS41" s="36">
        <f t="shared" si="21"/>
        <v>0</v>
      </c>
      <c r="AT41" s="36">
        <f t="shared" si="21"/>
        <v>0</v>
      </c>
      <c r="AU41" s="36">
        <f t="shared" si="21"/>
        <v>0</v>
      </c>
      <c r="AV41" s="36">
        <f t="shared" si="21"/>
        <v>0</v>
      </c>
      <c r="AW41" s="36">
        <f t="shared" si="21"/>
        <v>0</v>
      </c>
      <c r="AX41" s="36">
        <f t="shared" si="21"/>
        <v>0</v>
      </c>
      <c r="AY41" s="36">
        <f t="shared" si="21"/>
        <v>0</v>
      </c>
      <c r="AZ41" s="36">
        <f t="shared" si="21"/>
        <v>0</v>
      </c>
      <c r="BA41" s="36">
        <f t="shared" si="21"/>
        <v>0</v>
      </c>
      <c r="BB41" s="36">
        <f t="shared" si="21"/>
        <v>0</v>
      </c>
      <c r="BC41" s="36">
        <f t="shared" si="21"/>
        <v>0</v>
      </c>
      <c r="BD41" s="36">
        <f t="shared" si="21"/>
        <v>0</v>
      </c>
      <c r="BE41" s="36">
        <f t="shared" si="21"/>
        <v>0</v>
      </c>
      <c r="BF41" s="36">
        <f t="shared" si="21"/>
        <v>0</v>
      </c>
      <c r="BG41" s="36">
        <f t="shared" si="21"/>
        <v>0</v>
      </c>
      <c r="BH41" s="36">
        <f t="shared" si="21"/>
        <v>0</v>
      </c>
      <c r="BI41" s="36">
        <f t="shared" si="21"/>
        <v>0</v>
      </c>
      <c r="BJ41" s="36">
        <f t="shared" si="21"/>
        <v>0</v>
      </c>
      <c r="BK41" s="36">
        <f t="shared" si="21"/>
        <v>0</v>
      </c>
      <c r="BL41" s="36">
        <f t="shared" si="21"/>
        <v>0</v>
      </c>
      <c r="BM41" s="36">
        <f t="shared" si="21"/>
        <v>0</v>
      </c>
      <c r="BN41" s="36">
        <f t="shared" si="21"/>
        <v>0</v>
      </c>
      <c r="BO41" s="36">
        <f t="shared" si="21"/>
        <v>0</v>
      </c>
      <c r="BP41" s="36">
        <f t="shared" si="21"/>
        <v>0</v>
      </c>
      <c r="BQ41" s="36">
        <f t="shared" si="21"/>
        <v>0</v>
      </c>
      <c r="BR41" s="36">
        <f t="shared" si="21"/>
        <v>0</v>
      </c>
      <c r="BS41" s="36">
        <f t="shared" si="21"/>
        <v>0</v>
      </c>
      <c r="BT41" s="36">
        <f t="shared" si="21"/>
        <v>0</v>
      </c>
      <c r="BU41" s="36">
        <f t="shared" si="21"/>
        <v>0</v>
      </c>
      <c r="BV41" s="36">
        <f t="shared" si="21"/>
        <v>0</v>
      </c>
      <c r="BW41" s="36">
        <f t="shared" si="21"/>
        <v>0</v>
      </c>
      <c r="BX41" s="36">
        <f t="shared" si="21"/>
        <v>0</v>
      </c>
      <c r="BY41" s="36">
        <f t="shared" si="21"/>
        <v>0</v>
      </c>
      <c r="BZ41" s="36">
        <f t="shared" si="21"/>
        <v>0</v>
      </c>
      <c r="CA41" s="36">
        <f t="shared" si="21"/>
        <v>0</v>
      </c>
      <c r="CB41" s="36">
        <f t="shared" si="17"/>
        <v>0</v>
      </c>
      <c r="CC41" s="36">
        <f t="shared" si="17"/>
        <v>0</v>
      </c>
      <c r="CD41" s="36">
        <f t="shared" si="17"/>
        <v>0</v>
      </c>
      <c r="CE41" s="36">
        <f t="shared" si="17"/>
        <v>0</v>
      </c>
      <c r="CF41" s="36">
        <f t="shared" si="17"/>
        <v>0</v>
      </c>
      <c r="CG41" s="36">
        <f t="shared" si="17"/>
        <v>0</v>
      </c>
      <c r="CH41" s="36">
        <f t="shared" si="17"/>
        <v>0</v>
      </c>
      <c r="CI41" s="36">
        <f t="shared" si="17"/>
        <v>0</v>
      </c>
      <c r="CJ41" s="36">
        <f t="shared" si="17"/>
        <v>0</v>
      </c>
      <c r="CK41" s="36">
        <f t="shared" si="17"/>
        <v>0</v>
      </c>
      <c r="CL41" s="36">
        <f t="shared" si="17"/>
        <v>0</v>
      </c>
      <c r="CM41" s="36">
        <f t="shared" si="17"/>
        <v>0</v>
      </c>
      <c r="CN41" s="36">
        <f t="shared" si="17"/>
        <v>0</v>
      </c>
      <c r="CO41" s="36">
        <f t="shared" si="17"/>
        <v>0</v>
      </c>
      <c r="CP41" s="36">
        <f t="shared" si="17"/>
        <v>0</v>
      </c>
      <c r="CQ41" s="36">
        <f t="shared" si="17"/>
        <v>0</v>
      </c>
      <c r="CR41" s="36">
        <f t="shared" si="17"/>
        <v>0</v>
      </c>
      <c r="CS41" s="36">
        <f t="shared" si="17"/>
        <v>0</v>
      </c>
      <c r="CT41" s="36">
        <f t="shared" si="17"/>
        <v>0</v>
      </c>
      <c r="CU41" s="36">
        <f t="shared" si="17"/>
        <v>0</v>
      </c>
      <c r="CV41" s="36">
        <f t="shared" si="17"/>
        <v>0</v>
      </c>
      <c r="CW41" s="36">
        <f t="shared" si="17"/>
        <v>0</v>
      </c>
      <c r="CX41" s="36">
        <f t="shared" si="17"/>
        <v>0</v>
      </c>
      <c r="CY41" s="36">
        <f t="shared" si="16"/>
        <v>0</v>
      </c>
      <c r="CZ41" s="36">
        <f t="shared" si="16"/>
        <v>0</v>
      </c>
      <c r="DA41" s="36">
        <f t="shared" si="16"/>
        <v>0</v>
      </c>
      <c r="DB41" s="36">
        <f t="shared" si="16"/>
        <v>0</v>
      </c>
      <c r="DC41" s="36">
        <f t="shared" si="16"/>
        <v>0</v>
      </c>
      <c r="DD41" s="36">
        <f t="shared" si="20"/>
        <v>0</v>
      </c>
      <c r="DE41" s="36">
        <f t="shared" si="20"/>
        <v>0</v>
      </c>
      <c r="DF41" s="36">
        <f t="shared" si="20"/>
        <v>0</v>
      </c>
      <c r="DG41" s="36">
        <f t="shared" si="20"/>
        <v>0</v>
      </c>
      <c r="DH41" s="36">
        <f t="shared" si="20"/>
        <v>0</v>
      </c>
      <c r="DI41" s="36">
        <f t="shared" si="20"/>
        <v>0</v>
      </c>
      <c r="DJ41" s="36">
        <f t="shared" si="20"/>
        <v>0</v>
      </c>
    </row>
    <row r="42" spans="1:114" x14ac:dyDescent="0.25">
      <c r="A42" s="25">
        <f>IF(Defects!$B36="",0,Defects!$B36)</f>
        <v>0</v>
      </c>
      <c r="B42" s="27">
        <f>Defects!D36</f>
        <v>0</v>
      </c>
      <c r="C42" s="22">
        <f>IF(Defects!O36="&lt; 4",2,IF(Defects!O36="4 - 8",6,IF(Defects!O36="8 - 15",11.5,IF(Defects!O36="15 - 35",25,IF(Defects!O36="35 - 65",50,IF(Defects!O36="65 - 125",95,IF(Defects!O36="125 - 235",180,IF(Defects!O36="235 - 415",325,IF(Defects!O36="&gt; 415",600,0)))))))))*IF(Defects!P36="&lt; 4",2,IF(Defects!P36="4 - 8",6,IF(Defects!P36="8 - 15",11.5,IF(Defects!P36="15 - 35",25,IF(Defects!P36="35 - 65",50,IF(Defects!P36="65 - 125",95,IF(Defects!P36="125 - 235",180,IF(Defects!P36="235 - 415",325,IF(Defects!P36="&gt; 415",600,0)))))))))/10000</f>
        <v>0</v>
      </c>
      <c r="D42" s="22">
        <f>IF(Defects!M36="0.0 - 0.5",0.25,IF(Defects!M36="0.5 - 1.0",0.75,IF(Defects!M36="1.0 - 1.5",1.25,IF(Defects!M36="1.5 - 2.0",1.75,IF(Defects!M36="2.0 - 2.5",2.25,IF(Defects!M36="2.5 - 3.0",3.75,IF(Defects!M36="3.0 - 3.5",3.25,IF(Defects!M36="3.5 - 4.0",3.75,IF(Defects!M36="4.0 - 4.5",4.25,IF(Defects!M36="4.5 - 5.0",4.75,IF(Defects!M36="5.0 - 5.5",5.25,IF(Defects!M36="5.5 - 6.0",5.75,IF(Defects!M36="6.0 - 6.5",6.25,IF(Defects!M36="6.5 - 7.0",6.75,IF(Defects!M36="7.0 - 7.5",7.25,IF(Defects!M36="7.5 - 8.0",7.75,IF(Defects!M36="8.0 - 8.5",8.25,IF(Defects!M36="8.5 - 9.0",8.75,IF(Defects!M36="9.0 - 9.5",9.25,IF(Defects!M36="9.5 - 10.0",9.75,0))))))))))))))))))))</f>
        <v>0</v>
      </c>
      <c r="E42" s="27">
        <f>IF(Defects!L36="yes",1,IF(Defects!L36="no",0.5,0))</f>
        <v>0</v>
      </c>
      <c r="G42" s="46">
        <f t="shared" si="18"/>
        <v>0</v>
      </c>
      <c r="H42" s="29">
        <f t="shared" si="19"/>
        <v>0</v>
      </c>
      <c r="J42" s="34">
        <f t="array" ref="J42">MIN(ABS($O42:$DJ42))</f>
        <v>0</v>
      </c>
      <c r="K42" s="34">
        <f t="array" ref="K42">MATCH($J42,ABS($O42:$DJ42),0)</f>
        <v>1</v>
      </c>
      <c r="L42" s="35" t="s">
        <v>66</v>
      </c>
      <c r="O42" s="36">
        <f t="shared" si="14"/>
        <v>0</v>
      </c>
      <c r="P42" s="36">
        <f t="shared" si="21"/>
        <v>0</v>
      </c>
      <c r="Q42" s="36">
        <f t="shared" si="21"/>
        <v>0</v>
      </c>
      <c r="R42" s="36">
        <f t="shared" si="21"/>
        <v>0</v>
      </c>
      <c r="S42" s="36">
        <f t="shared" si="21"/>
        <v>0</v>
      </c>
      <c r="T42" s="36">
        <f t="shared" si="21"/>
        <v>0</v>
      </c>
      <c r="U42" s="36">
        <f t="shared" si="21"/>
        <v>0</v>
      </c>
      <c r="V42" s="36">
        <f t="shared" si="21"/>
        <v>0</v>
      </c>
      <c r="W42" s="36">
        <f t="shared" si="21"/>
        <v>0</v>
      </c>
      <c r="X42" s="36">
        <f t="shared" si="21"/>
        <v>0</v>
      </c>
      <c r="Y42" s="36">
        <f t="shared" si="21"/>
        <v>0</v>
      </c>
      <c r="Z42" s="36">
        <f t="shared" si="21"/>
        <v>0</v>
      </c>
      <c r="AA42" s="36">
        <f t="shared" si="21"/>
        <v>0</v>
      </c>
      <c r="AB42" s="36">
        <f t="shared" si="21"/>
        <v>0</v>
      </c>
      <c r="AC42" s="36">
        <f t="shared" si="21"/>
        <v>0</v>
      </c>
      <c r="AD42" s="36">
        <f t="shared" si="21"/>
        <v>0</v>
      </c>
      <c r="AE42" s="36">
        <f t="shared" si="21"/>
        <v>0</v>
      </c>
      <c r="AF42" s="36">
        <f t="shared" si="21"/>
        <v>0</v>
      </c>
      <c r="AG42" s="36">
        <f t="shared" si="21"/>
        <v>0</v>
      </c>
      <c r="AH42" s="36">
        <f t="shared" si="21"/>
        <v>0</v>
      </c>
      <c r="AI42" s="36">
        <f t="shared" si="21"/>
        <v>0</v>
      </c>
      <c r="AJ42" s="36">
        <f t="shared" si="21"/>
        <v>0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6">
        <f t="shared" si="21"/>
        <v>0</v>
      </c>
      <c r="AO42" s="36">
        <f t="shared" si="21"/>
        <v>0</v>
      </c>
      <c r="AP42" s="36">
        <f t="shared" si="21"/>
        <v>0</v>
      </c>
      <c r="AQ42" s="36">
        <f t="shared" si="21"/>
        <v>0</v>
      </c>
      <c r="AR42" s="36">
        <f t="shared" si="21"/>
        <v>0</v>
      </c>
      <c r="AS42" s="36">
        <f t="shared" si="21"/>
        <v>0</v>
      </c>
      <c r="AT42" s="36">
        <f t="shared" si="21"/>
        <v>0</v>
      </c>
      <c r="AU42" s="36">
        <f t="shared" si="21"/>
        <v>0</v>
      </c>
      <c r="AV42" s="36">
        <f t="shared" si="21"/>
        <v>0</v>
      </c>
      <c r="AW42" s="36">
        <f t="shared" si="21"/>
        <v>0</v>
      </c>
      <c r="AX42" s="36">
        <f t="shared" si="21"/>
        <v>0</v>
      </c>
      <c r="AY42" s="36">
        <f t="shared" si="21"/>
        <v>0</v>
      </c>
      <c r="AZ42" s="36">
        <f t="shared" si="21"/>
        <v>0</v>
      </c>
      <c r="BA42" s="36">
        <f t="shared" si="21"/>
        <v>0</v>
      </c>
      <c r="BB42" s="36">
        <f t="shared" si="21"/>
        <v>0</v>
      </c>
      <c r="BC42" s="36">
        <f t="shared" si="21"/>
        <v>0</v>
      </c>
      <c r="BD42" s="36">
        <f t="shared" si="21"/>
        <v>0</v>
      </c>
      <c r="BE42" s="36">
        <f t="shared" si="21"/>
        <v>0</v>
      </c>
      <c r="BF42" s="36">
        <f t="shared" si="21"/>
        <v>0</v>
      </c>
      <c r="BG42" s="36">
        <f t="shared" si="21"/>
        <v>0</v>
      </c>
      <c r="BH42" s="36">
        <f t="shared" si="21"/>
        <v>0</v>
      </c>
      <c r="BI42" s="36">
        <f t="shared" si="21"/>
        <v>0</v>
      </c>
      <c r="BJ42" s="36">
        <f t="shared" si="21"/>
        <v>0</v>
      </c>
      <c r="BK42" s="36">
        <f t="shared" si="21"/>
        <v>0</v>
      </c>
      <c r="BL42" s="36">
        <f t="shared" si="21"/>
        <v>0</v>
      </c>
      <c r="BM42" s="36">
        <f t="shared" si="21"/>
        <v>0</v>
      </c>
      <c r="BN42" s="36">
        <f t="shared" si="21"/>
        <v>0</v>
      </c>
      <c r="BO42" s="36">
        <f t="shared" si="21"/>
        <v>0</v>
      </c>
      <c r="BP42" s="36">
        <f t="shared" si="21"/>
        <v>0</v>
      </c>
      <c r="BQ42" s="36">
        <f t="shared" si="21"/>
        <v>0</v>
      </c>
      <c r="BR42" s="36">
        <f t="shared" si="21"/>
        <v>0</v>
      </c>
      <c r="BS42" s="36">
        <f t="shared" si="21"/>
        <v>0</v>
      </c>
      <c r="BT42" s="36">
        <f t="shared" si="21"/>
        <v>0</v>
      </c>
      <c r="BU42" s="36">
        <f t="shared" si="21"/>
        <v>0</v>
      </c>
      <c r="BV42" s="36">
        <f t="shared" si="21"/>
        <v>0</v>
      </c>
      <c r="BW42" s="36">
        <f t="shared" si="21"/>
        <v>0</v>
      </c>
      <c r="BX42" s="36">
        <f t="shared" si="21"/>
        <v>0</v>
      </c>
      <c r="BY42" s="36">
        <f t="shared" si="21"/>
        <v>0</v>
      </c>
      <c r="BZ42" s="36">
        <f t="shared" si="21"/>
        <v>0</v>
      </c>
      <c r="CA42" s="36">
        <f t="shared" ref="CA42:DJ45" si="22">IF($A42&lt;&gt;0,10*LOG10($C42*$E42)+13.2-20*LOG10(SQRT(CA$10^2+($D42-$C$6)^2))-SQRT(CA$10^2+($D42-$C$6)^2)/200-10*LOG10($H42)+10*LOG10(SQRT(($C$6-$C$5)^2+($C$7+CA$10)^2))+7*LOG10(5+($G42+SQRT(CA$10^2+($B42-$C$6)^2)-SQRT(($C$6-$C$5)^2+($C$7+CA$10)^2))*(70+0.25*SQRT(($C$6-$C$5)^2+($C$7+CA$10)^2))/(1+0.2*($G42+SQRT(CA$10^2+($B42-$C$6)^2)-SQRT(($C$6-$C$5)^2+($C$7+CA$10)^2)))),0)</f>
        <v>0</v>
      </c>
      <c r="CB42" s="36">
        <f t="shared" si="22"/>
        <v>0</v>
      </c>
      <c r="CC42" s="36">
        <f t="shared" si="22"/>
        <v>0</v>
      </c>
      <c r="CD42" s="36">
        <f t="shared" si="22"/>
        <v>0</v>
      </c>
      <c r="CE42" s="36">
        <f t="shared" si="22"/>
        <v>0</v>
      </c>
      <c r="CF42" s="36">
        <f t="shared" si="22"/>
        <v>0</v>
      </c>
      <c r="CG42" s="36">
        <f t="shared" si="22"/>
        <v>0</v>
      </c>
      <c r="CH42" s="36">
        <f t="shared" si="22"/>
        <v>0</v>
      </c>
      <c r="CI42" s="36">
        <f t="shared" si="22"/>
        <v>0</v>
      </c>
      <c r="CJ42" s="36">
        <f t="shared" si="22"/>
        <v>0</v>
      </c>
      <c r="CK42" s="36">
        <f t="shared" si="22"/>
        <v>0</v>
      </c>
      <c r="CL42" s="36">
        <f t="shared" si="22"/>
        <v>0</v>
      </c>
      <c r="CM42" s="36">
        <f t="shared" si="22"/>
        <v>0</v>
      </c>
      <c r="CN42" s="36">
        <f t="shared" si="22"/>
        <v>0</v>
      </c>
      <c r="CO42" s="36">
        <f t="shared" si="22"/>
        <v>0</v>
      </c>
      <c r="CP42" s="36">
        <f t="shared" si="22"/>
        <v>0</v>
      </c>
      <c r="CQ42" s="36">
        <f t="shared" si="22"/>
        <v>0</v>
      </c>
      <c r="CR42" s="36">
        <f t="shared" si="22"/>
        <v>0</v>
      </c>
      <c r="CS42" s="36">
        <f t="shared" si="22"/>
        <v>0</v>
      </c>
      <c r="CT42" s="36">
        <f t="shared" si="22"/>
        <v>0</v>
      </c>
      <c r="CU42" s="36">
        <f t="shared" si="22"/>
        <v>0</v>
      </c>
      <c r="CV42" s="36">
        <f t="shared" si="22"/>
        <v>0</v>
      </c>
      <c r="CW42" s="36">
        <f t="shared" si="22"/>
        <v>0</v>
      </c>
      <c r="CX42" s="36">
        <f t="shared" si="22"/>
        <v>0</v>
      </c>
      <c r="CY42" s="36">
        <f t="shared" si="22"/>
        <v>0</v>
      </c>
      <c r="CZ42" s="36">
        <f t="shared" si="22"/>
        <v>0</v>
      </c>
      <c r="DA42" s="36">
        <f t="shared" si="22"/>
        <v>0</v>
      </c>
      <c r="DB42" s="36">
        <f t="shared" si="22"/>
        <v>0</v>
      </c>
      <c r="DC42" s="36">
        <f t="shared" si="22"/>
        <v>0</v>
      </c>
      <c r="DD42" s="36">
        <f t="shared" si="22"/>
        <v>0</v>
      </c>
      <c r="DE42" s="36">
        <f t="shared" si="22"/>
        <v>0</v>
      </c>
      <c r="DF42" s="36">
        <f t="shared" si="22"/>
        <v>0</v>
      </c>
      <c r="DG42" s="36">
        <f t="shared" si="22"/>
        <v>0</v>
      </c>
      <c r="DH42" s="36">
        <f t="shared" si="22"/>
        <v>0</v>
      </c>
      <c r="DI42" s="36">
        <f t="shared" si="22"/>
        <v>0</v>
      </c>
      <c r="DJ42" s="36">
        <f t="shared" si="22"/>
        <v>0</v>
      </c>
    </row>
    <row r="43" spans="1:114" x14ac:dyDescent="0.25">
      <c r="A43" s="25">
        <f>IF(Defects!$B37="",0,Defects!$B37)</f>
        <v>0</v>
      </c>
      <c r="B43" s="27">
        <f>Defects!D37</f>
        <v>0</v>
      </c>
      <c r="C43" s="22">
        <f>IF(Defects!O37="&lt; 4",2,IF(Defects!O37="4 - 8",6,IF(Defects!O37="8 - 15",11.5,IF(Defects!O37="15 - 35",25,IF(Defects!O37="35 - 65",50,IF(Defects!O37="65 - 125",95,IF(Defects!O37="125 - 235",180,IF(Defects!O37="235 - 415",325,IF(Defects!O37="&gt; 415",600,0)))))))))*IF(Defects!P37="&lt; 4",2,IF(Defects!P37="4 - 8",6,IF(Defects!P37="8 - 15",11.5,IF(Defects!P37="15 - 35",25,IF(Defects!P37="35 - 65",50,IF(Defects!P37="65 - 125",95,IF(Defects!P37="125 - 235",180,IF(Defects!P37="235 - 415",325,IF(Defects!P37="&gt; 415",600,0)))))))))/10000</f>
        <v>0</v>
      </c>
      <c r="D43" s="22">
        <f>IF(Defects!M37="0.0 - 0.5",0.25,IF(Defects!M37="0.5 - 1.0",0.75,IF(Defects!M37="1.0 - 1.5",1.25,IF(Defects!M37="1.5 - 2.0",1.75,IF(Defects!M37="2.0 - 2.5",2.25,IF(Defects!M37="2.5 - 3.0",3.75,IF(Defects!M37="3.0 - 3.5",3.25,IF(Defects!M37="3.5 - 4.0",3.75,IF(Defects!M37="4.0 - 4.5",4.25,IF(Defects!M37="4.5 - 5.0",4.75,IF(Defects!M37="5.0 - 5.5",5.25,IF(Defects!M37="5.5 - 6.0",5.75,IF(Defects!M37="6.0 - 6.5",6.25,IF(Defects!M37="6.5 - 7.0",6.75,IF(Defects!M37="7.0 - 7.5",7.25,IF(Defects!M37="7.5 - 8.0",7.75,IF(Defects!M37="8.0 - 8.5",8.25,IF(Defects!M37="8.5 - 9.0",8.75,IF(Defects!M37="9.0 - 9.5",9.25,IF(Defects!M37="9.5 - 10.0",9.75,0))))))))))))))))))))</f>
        <v>0</v>
      </c>
      <c r="E43" s="27">
        <f>IF(Defects!L37="yes",1,IF(Defects!L37="no",0.5,0))</f>
        <v>0</v>
      </c>
      <c r="G43" s="46">
        <f t="shared" si="18"/>
        <v>0</v>
      </c>
      <c r="H43" s="29">
        <f t="shared" si="19"/>
        <v>0</v>
      </c>
      <c r="J43" s="34">
        <f t="array" ref="J43">MIN(ABS($O43:$DJ43))</f>
        <v>0</v>
      </c>
      <c r="K43" s="34">
        <f t="array" ref="K43">MATCH($J43,ABS($O43:$DJ43),0)</f>
        <v>1</v>
      </c>
      <c r="L43" s="35" t="s">
        <v>66</v>
      </c>
      <c r="O43" s="36">
        <f t="shared" si="14"/>
        <v>0</v>
      </c>
      <c r="P43" s="36">
        <f t="shared" ref="P43:CA46" si="23">IF($A43&lt;&gt;0,10*LOG10($C43*$E43)+13.2-20*LOG10(SQRT(P$10^2+($D43-$C$6)^2))-SQRT(P$10^2+($D43-$C$6)^2)/200-10*LOG10($H43)+10*LOG10(SQRT(($C$6-$C$5)^2+($C$7+P$10)^2))+7*LOG10(5+($G43+SQRT(P$10^2+($B43-$C$6)^2)-SQRT(($C$6-$C$5)^2+($C$7+P$10)^2))*(70+0.25*SQRT(($C$6-$C$5)^2+($C$7+P$10)^2))/(1+0.2*($G43+SQRT(P$10^2+($B43-$C$6)^2)-SQRT(($C$6-$C$5)^2+($C$7+P$10)^2)))),0)</f>
        <v>0</v>
      </c>
      <c r="Q43" s="36">
        <f t="shared" si="23"/>
        <v>0</v>
      </c>
      <c r="R43" s="36">
        <f t="shared" si="23"/>
        <v>0</v>
      </c>
      <c r="S43" s="36">
        <f t="shared" si="23"/>
        <v>0</v>
      </c>
      <c r="T43" s="36">
        <f t="shared" si="23"/>
        <v>0</v>
      </c>
      <c r="U43" s="36">
        <f t="shared" si="23"/>
        <v>0</v>
      </c>
      <c r="V43" s="36">
        <f t="shared" si="23"/>
        <v>0</v>
      </c>
      <c r="W43" s="36">
        <f t="shared" si="23"/>
        <v>0</v>
      </c>
      <c r="X43" s="36">
        <f t="shared" si="23"/>
        <v>0</v>
      </c>
      <c r="Y43" s="36">
        <f t="shared" si="23"/>
        <v>0</v>
      </c>
      <c r="Z43" s="36">
        <f t="shared" si="23"/>
        <v>0</v>
      </c>
      <c r="AA43" s="36">
        <f t="shared" si="23"/>
        <v>0</v>
      </c>
      <c r="AB43" s="36">
        <f t="shared" si="23"/>
        <v>0</v>
      </c>
      <c r="AC43" s="36">
        <f t="shared" si="23"/>
        <v>0</v>
      </c>
      <c r="AD43" s="36">
        <f t="shared" si="23"/>
        <v>0</v>
      </c>
      <c r="AE43" s="36">
        <f t="shared" si="23"/>
        <v>0</v>
      </c>
      <c r="AF43" s="36">
        <f t="shared" si="23"/>
        <v>0</v>
      </c>
      <c r="AG43" s="36">
        <f t="shared" si="23"/>
        <v>0</v>
      </c>
      <c r="AH43" s="36">
        <f t="shared" si="23"/>
        <v>0</v>
      </c>
      <c r="AI43" s="36">
        <f t="shared" si="23"/>
        <v>0</v>
      </c>
      <c r="AJ43" s="36">
        <f t="shared" si="23"/>
        <v>0</v>
      </c>
      <c r="AK43" s="36">
        <f t="shared" si="23"/>
        <v>0</v>
      </c>
      <c r="AL43" s="36">
        <f t="shared" si="23"/>
        <v>0</v>
      </c>
      <c r="AM43" s="36">
        <f t="shared" si="23"/>
        <v>0</v>
      </c>
      <c r="AN43" s="36">
        <f t="shared" si="23"/>
        <v>0</v>
      </c>
      <c r="AO43" s="36">
        <f t="shared" si="23"/>
        <v>0</v>
      </c>
      <c r="AP43" s="36">
        <f t="shared" si="23"/>
        <v>0</v>
      </c>
      <c r="AQ43" s="36">
        <f t="shared" si="23"/>
        <v>0</v>
      </c>
      <c r="AR43" s="36">
        <f t="shared" si="23"/>
        <v>0</v>
      </c>
      <c r="AS43" s="36">
        <f t="shared" si="23"/>
        <v>0</v>
      </c>
      <c r="AT43" s="36">
        <f t="shared" si="23"/>
        <v>0</v>
      </c>
      <c r="AU43" s="36">
        <f t="shared" si="23"/>
        <v>0</v>
      </c>
      <c r="AV43" s="36">
        <f t="shared" si="23"/>
        <v>0</v>
      </c>
      <c r="AW43" s="36">
        <f t="shared" si="23"/>
        <v>0</v>
      </c>
      <c r="AX43" s="36">
        <f t="shared" si="23"/>
        <v>0</v>
      </c>
      <c r="AY43" s="36">
        <f t="shared" si="23"/>
        <v>0</v>
      </c>
      <c r="AZ43" s="36">
        <f t="shared" si="23"/>
        <v>0</v>
      </c>
      <c r="BA43" s="36">
        <f t="shared" si="23"/>
        <v>0</v>
      </c>
      <c r="BB43" s="36">
        <f t="shared" si="23"/>
        <v>0</v>
      </c>
      <c r="BC43" s="36">
        <f t="shared" si="23"/>
        <v>0</v>
      </c>
      <c r="BD43" s="36">
        <f t="shared" si="23"/>
        <v>0</v>
      </c>
      <c r="BE43" s="36">
        <f t="shared" si="23"/>
        <v>0</v>
      </c>
      <c r="BF43" s="36">
        <f t="shared" si="23"/>
        <v>0</v>
      </c>
      <c r="BG43" s="36">
        <f t="shared" si="23"/>
        <v>0</v>
      </c>
      <c r="BH43" s="36">
        <f t="shared" si="23"/>
        <v>0</v>
      </c>
      <c r="BI43" s="36">
        <f t="shared" si="23"/>
        <v>0</v>
      </c>
      <c r="BJ43" s="36">
        <f t="shared" si="23"/>
        <v>0</v>
      </c>
      <c r="BK43" s="36">
        <f t="shared" si="23"/>
        <v>0</v>
      </c>
      <c r="BL43" s="36">
        <f t="shared" si="23"/>
        <v>0</v>
      </c>
      <c r="BM43" s="36">
        <f t="shared" si="23"/>
        <v>0</v>
      </c>
      <c r="BN43" s="36">
        <f t="shared" si="23"/>
        <v>0</v>
      </c>
      <c r="BO43" s="36">
        <f t="shared" si="23"/>
        <v>0</v>
      </c>
      <c r="BP43" s="36">
        <f t="shared" si="23"/>
        <v>0</v>
      </c>
      <c r="BQ43" s="36">
        <f t="shared" si="23"/>
        <v>0</v>
      </c>
      <c r="BR43" s="36">
        <f t="shared" si="23"/>
        <v>0</v>
      </c>
      <c r="BS43" s="36">
        <f t="shared" si="23"/>
        <v>0</v>
      </c>
      <c r="BT43" s="36">
        <f t="shared" si="23"/>
        <v>0</v>
      </c>
      <c r="BU43" s="36">
        <f t="shared" si="23"/>
        <v>0</v>
      </c>
      <c r="BV43" s="36">
        <f t="shared" si="23"/>
        <v>0</v>
      </c>
      <c r="BW43" s="36">
        <f t="shared" si="23"/>
        <v>0</v>
      </c>
      <c r="BX43" s="36">
        <f t="shared" si="23"/>
        <v>0</v>
      </c>
      <c r="BY43" s="36">
        <f t="shared" si="23"/>
        <v>0</v>
      </c>
      <c r="BZ43" s="36">
        <f t="shared" si="23"/>
        <v>0</v>
      </c>
      <c r="CA43" s="36">
        <f t="shared" si="23"/>
        <v>0</v>
      </c>
      <c r="CB43" s="36">
        <f t="shared" si="22"/>
        <v>0</v>
      </c>
      <c r="CC43" s="36">
        <f t="shared" si="22"/>
        <v>0</v>
      </c>
      <c r="CD43" s="36">
        <f t="shared" si="22"/>
        <v>0</v>
      </c>
      <c r="CE43" s="36">
        <f t="shared" si="22"/>
        <v>0</v>
      </c>
      <c r="CF43" s="36">
        <f t="shared" si="22"/>
        <v>0</v>
      </c>
      <c r="CG43" s="36">
        <f t="shared" si="22"/>
        <v>0</v>
      </c>
      <c r="CH43" s="36">
        <f t="shared" si="22"/>
        <v>0</v>
      </c>
      <c r="CI43" s="36">
        <f t="shared" si="22"/>
        <v>0</v>
      </c>
      <c r="CJ43" s="36">
        <f t="shared" si="22"/>
        <v>0</v>
      </c>
      <c r="CK43" s="36">
        <f t="shared" si="22"/>
        <v>0</v>
      </c>
      <c r="CL43" s="36">
        <f t="shared" si="22"/>
        <v>0</v>
      </c>
      <c r="CM43" s="36">
        <f t="shared" si="22"/>
        <v>0</v>
      </c>
      <c r="CN43" s="36">
        <f t="shared" si="22"/>
        <v>0</v>
      </c>
      <c r="CO43" s="36">
        <f t="shared" si="22"/>
        <v>0</v>
      </c>
      <c r="CP43" s="36">
        <f t="shared" si="22"/>
        <v>0</v>
      </c>
      <c r="CQ43" s="36">
        <f t="shared" si="22"/>
        <v>0</v>
      </c>
      <c r="CR43" s="36">
        <f t="shared" si="22"/>
        <v>0</v>
      </c>
      <c r="CS43" s="36">
        <f t="shared" si="22"/>
        <v>0</v>
      </c>
      <c r="CT43" s="36">
        <f t="shared" si="22"/>
        <v>0</v>
      </c>
      <c r="CU43" s="36">
        <f t="shared" si="22"/>
        <v>0</v>
      </c>
      <c r="CV43" s="36">
        <f t="shared" si="22"/>
        <v>0</v>
      </c>
      <c r="CW43" s="36">
        <f t="shared" si="22"/>
        <v>0</v>
      </c>
      <c r="CX43" s="36">
        <f t="shared" si="22"/>
        <v>0</v>
      </c>
      <c r="CY43" s="36">
        <f t="shared" si="22"/>
        <v>0</v>
      </c>
      <c r="CZ43" s="36">
        <f t="shared" si="22"/>
        <v>0</v>
      </c>
      <c r="DA43" s="36">
        <f t="shared" si="22"/>
        <v>0</v>
      </c>
      <c r="DB43" s="36">
        <f t="shared" si="22"/>
        <v>0</v>
      </c>
      <c r="DC43" s="36">
        <f t="shared" si="22"/>
        <v>0</v>
      </c>
      <c r="DD43" s="36">
        <f t="shared" si="22"/>
        <v>0</v>
      </c>
      <c r="DE43" s="36">
        <f t="shared" si="22"/>
        <v>0</v>
      </c>
      <c r="DF43" s="36">
        <f t="shared" si="22"/>
        <v>0</v>
      </c>
      <c r="DG43" s="36">
        <f t="shared" si="22"/>
        <v>0</v>
      </c>
      <c r="DH43" s="36">
        <f t="shared" si="22"/>
        <v>0</v>
      </c>
      <c r="DI43" s="36">
        <f t="shared" si="22"/>
        <v>0</v>
      </c>
      <c r="DJ43" s="36">
        <f t="shared" si="22"/>
        <v>0</v>
      </c>
    </row>
    <row r="44" spans="1:114" x14ac:dyDescent="0.25">
      <c r="A44" s="25">
        <f>IF(Defects!$B38="",0,Defects!$B38)</f>
        <v>0</v>
      </c>
      <c r="B44" s="27">
        <f>Defects!D38</f>
        <v>0</v>
      </c>
      <c r="C44" s="22">
        <f>IF(Defects!O38="&lt; 4",2,IF(Defects!O38="4 - 8",6,IF(Defects!O38="8 - 15",11.5,IF(Defects!O38="15 - 35",25,IF(Defects!O38="35 - 65",50,IF(Defects!O38="65 - 125",95,IF(Defects!O38="125 - 235",180,IF(Defects!O38="235 - 415",325,IF(Defects!O38="&gt; 415",600,0)))))))))*IF(Defects!P38="&lt; 4",2,IF(Defects!P38="4 - 8",6,IF(Defects!P38="8 - 15",11.5,IF(Defects!P38="15 - 35",25,IF(Defects!P38="35 - 65",50,IF(Defects!P38="65 - 125",95,IF(Defects!P38="125 - 235",180,IF(Defects!P38="235 - 415",325,IF(Defects!P38="&gt; 415",600,0)))))))))/10000</f>
        <v>0</v>
      </c>
      <c r="D44" s="22">
        <f>IF(Defects!M38="0.0 - 0.5",0.25,IF(Defects!M38="0.5 - 1.0",0.75,IF(Defects!M38="1.0 - 1.5",1.25,IF(Defects!M38="1.5 - 2.0",1.75,IF(Defects!M38="2.0 - 2.5",2.25,IF(Defects!M38="2.5 - 3.0",3.75,IF(Defects!M38="3.0 - 3.5",3.25,IF(Defects!M38="3.5 - 4.0",3.75,IF(Defects!M38="4.0 - 4.5",4.25,IF(Defects!M38="4.5 - 5.0",4.75,IF(Defects!M38="5.0 - 5.5",5.25,IF(Defects!M38="5.5 - 6.0",5.75,IF(Defects!M38="6.0 - 6.5",6.25,IF(Defects!M38="6.5 - 7.0",6.75,IF(Defects!M38="7.0 - 7.5",7.25,IF(Defects!M38="7.5 - 8.0",7.75,IF(Defects!M38="8.0 - 8.5",8.25,IF(Defects!M38="8.5 - 9.0",8.75,IF(Defects!M38="9.0 - 9.5",9.25,IF(Defects!M38="9.5 - 10.0",9.75,0))))))))))))))))))))</f>
        <v>0</v>
      </c>
      <c r="E44" s="27">
        <f>IF(Defects!L38="yes",1,IF(Defects!L38="no",0.5,0))</f>
        <v>0</v>
      </c>
      <c r="G44" s="46">
        <f t="shared" si="18"/>
        <v>0</v>
      </c>
      <c r="H44" s="29">
        <f t="shared" si="19"/>
        <v>0</v>
      </c>
      <c r="J44" s="34">
        <f t="array" ref="J44">MIN(ABS($O44:$DJ44))</f>
        <v>0</v>
      </c>
      <c r="K44" s="34">
        <f t="array" ref="K44">MATCH($J44,ABS($O44:$DJ44),0)</f>
        <v>1</v>
      </c>
      <c r="L44" s="35" t="s">
        <v>66</v>
      </c>
      <c r="O44" s="36">
        <f t="shared" si="14"/>
        <v>0</v>
      </c>
      <c r="P44" s="36">
        <f t="shared" si="23"/>
        <v>0</v>
      </c>
      <c r="Q44" s="36">
        <f t="shared" si="23"/>
        <v>0</v>
      </c>
      <c r="R44" s="36">
        <f t="shared" si="23"/>
        <v>0</v>
      </c>
      <c r="S44" s="36">
        <f t="shared" si="23"/>
        <v>0</v>
      </c>
      <c r="T44" s="36">
        <f t="shared" si="23"/>
        <v>0</v>
      </c>
      <c r="U44" s="36">
        <f t="shared" si="23"/>
        <v>0</v>
      </c>
      <c r="V44" s="36">
        <f t="shared" si="23"/>
        <v>0</v>
      </c>
      <c r="W44" s="36">
        <f t="shared" si="23"/>
        <v>0</v>
      </c>
      <c r="X44" s="36">
        <f t="shared" si="23"/>
        <v>0</v>
      </c>
      <c r="Y44" s="36">
        <f t="shared" si="23"/>
        <v>0</v>
      </c>
      <c r="Z44" s="36">
        <f t="shared" si="23"/>
        <v>0</v>
      </c>
      <c r="AA44" s="36">
        <f t="shared" si="23"/>
        <v>0</v>
      </c>
      <c r="AB44" s="36">
        <f t="shared" si="23"/>
        <v>0</v>
      </c>
      <c r="AC44" s="36">
        <f t="shared" si="23"/>
        <v>0</v>
      </c>
      <c r="AD44" s="36">
        <f t="shared" si="23"/>
        <v>0</v>
      </c>
      <c r="AE44" s="36">
        <f t="shared" si="23"/>
        <v>0</v>
      </c>
      <c r="AF44" s="36">
        <f t="shared" si="23"/>
        <v>0</v>
      </c>
      <c r="AG44" s="36">
        <f t="shared" si="23"/>
        <v>0</v>
      </c>
      <c r="AH44" s="36">
        <f t="shared" si="23"/>
        <v>0</v>
      </c>
      <c r="AI44" s="36">
        <f t="shared" si="23"/>
        <v>0</v>
      </c>
      <c r="AJ44" s="36">
        <f t="shared" si="23"/>
        <v>0</v>
      </c>
      <c r="AK44" s="36">
        <f t="shared" si="23"/>
        <v>0</v>
      </c>
      <c r="AL44" s="36">
        <f t="shared" si="23"/>
        <v>0</v>
      </c>
      <c r="AM44" s="36">
        <f t="shared" si="23"/>
        <v>0</v>
      </c>
      <c r="AN44" s="36">
        <f t="shared" si="23"/>
        <v>0</v>
      </c>
      <c r="AO44" s="36">
        <f t="shared" si="23"/>
        <v>0</v>
      </c>
      <c r="AP44" s="36">
        <f t="shared" si="23"/>
        <v>0</v>
      </c>
      <c r="AQ44" s="36">
        <f t="shared" si="23"/>
        <v>0</v>
      </c>
      <c r="AR44" s="36">
        <f t="shared" si="23"/>
        <v>0</v>
      </c>
      <c r="AS44" s="36">
        <f t="shared" si="23"/>
        <v>0</v>
      </c>
      <c r="AT44" s="36">
        <f t="shared" si="23"/>
        <v>0</v>
      </c>
      <c r="AU44" s="36">
        <f t="shared" si="23"/>
        <v>0</v>
      </c>
      <c r="AV44" s="36">
        <f t="shared" si="23"/>
        <v>0</v>
      </c>
      <c r="AW44" s="36">
        <f t="shared" si="23"/>
        <v>0</v>
      </c>
      <c r="AX44" s="36">
        <f t="shared" si="23"/>
        <v>0</v>
      </c>
      <c r="AY44" s="36">
        <f t="shared" si="23"/>
        <v>0</v>
      </c>
      <c r="AZ44" s="36">
        <f t="shared" si="23"/>
        <v>0</v>
      </c>
      <c r="BA44" s="36">
        <f t="shared" si="23"/>
        <v>0</v>
      </c>
      <c r="BB44" s="36">
        <f t="shared" si="23"/>
        <v>0</v>
      </c>
      <c r="BC44" s="36">
        <f t="shared" si="23"/>
        <v>0</v>
      </c>
      <c r="BD44" s="36">
        <f t="shared" si="23"/>
        <v>0</v>
      </c>
      <c r="BE44" s="36">
        <f t="shared" si="23"/>
        <v>0</v>
      </c>
      <c r="BF44" s="36">
        <f t="shared" si="23"/>
        <v>0</v>
      </c>
      <c r="BG44" s="36">
        <f t="shared" si="23"/>
        <v>0</v>
      </c>
      <c r="BH44" s="36">
        <f t="shared" si="23"/>
        <v>0</v>
      </c>
      <c r="BI44" s="36">
        <f t="shared" si="23"/>
        <v>0</v>
      </c>
      <c r="BJ44" s="36">
        <f t="shared" si="23"/>
        <v>0</v>
      </c>
      <c r="BK44" s="36">
        <f t="shared" si="23"/>
        <v>0</v>
      </c>
      <c r="BL44" s="36">
        <f t="shared" si="23"/>
        <v>0</v>
      </c>
      <c r="BM44" s="36">
        <f t="shared" si="23"/>
        <v>0</v>
      </c>
      <c r="BN44" s="36">
        <f t="shared" si="23"/>
        <v>0</v>
      </c>
      <c r="BO44" s="36">
        <f t="shared" si="23"/>
        <v>0</v>
      </c>
      <c r="BP44" s="36">
        <f t="shared" si="23"/>
        <v>0</v>
      </c>
      <c r="BQ44" s="36">
        <f t="shared" si="23"/>
        <v>0</v>
      </c>
      <c r="BR44" s="36">
        <f t="shared" si="23"/>
        <v>0</v>
      </c>
      <c r="BS44" s="36">
        <f t="shared" si="23"/>
        <v>0</v>
      </c>
      <c r="BT44" s="36">
        <f t="shared" si="23"/>
        <v>0</v>
      </c>
      <c r="BU44" s="36">
        <f t="shared" si="23"/>
        <v>0</v>
      </c>
      <c r="BV44" s="36">
        <f t="shared" si="23"/>
        <v>0</v>
      </c>
      <c r="BW44" s="36">
        <f t="shared" si="23"/>
        <v>0</v>
      </c>
      <c r="BX44" s="36">
        <f t="shared" si="23"/>
        <v>0</v>
      </c>
      <c r="BY44" s="36">
        <f t="shared" si="23"/>
        <v>0</v>
      </c>
      <c r="BZ44" s="36">
        <f t="shared" si="23"/>
        <v>0</v>
      </c>
      <c r="CA44" s="36">
        <f t="shared" si="23"/>
        <v>0</v>
      </c>
      <c r="CB44" s="36">
        <f t="shared" si="22"/>
        <v>0</v>
      </c>
      <c r="CC44" s="36">
        <f t="shared" si="22"/>
        <v>0</v>
      </c>
      <c r="CD44" s="36">
        <f t="shared" si="22"/>
        <v>0</v>
      </c>
      <c r="CE44" s="36">
        <f t="shared" si="22"/>
        <v>0</v>
      </c>
      <c r="CF44" s="36">
        <f t="shared" si="22"/>
        <v>0</v>
      </c>
      <c r="CG44" s="36">
        <f t="shared" si="22"/>
        <v>0</v>
      </c>
      <c r="CH44" s="36">
        <f t="shared" si="22"/>
        <v>0</v>
      </c>
      <c r="CI44" s="36">
        <f t="shared" si="22"/>
        <v>0</v>
      </c>
      <c r="CJ44" s="36">
        <f t="shared" si="22"/>
        <v>0</v>
      </c>
      <c r="CK44" s="36">
        <f t="shared" si="22"/>
        <v>0</v>
      </c>
      <c r="CL44" s="36">
        <f t="shared" si="22"/>
        <v>0</v>
      </c>
      <c r="CM44" s="36">
        <f t="shared" si="22"/>
        <v>0</v>
      </c>
      <c r="CN44" s="36">
        <f t="shared" si="22"/>
        <v>0</v>
      </c>
      <c r="CO44" s="36">
        <f t="shared" si="22"/>
        <v>0</v>
      </c>
      <c r="CP44" s="36">
        <f t="shared" si="22"/>
        <v>0</v>
      </c>
      <c r="CQ44" s="36">
        <f t="shared" si="22"/>
        <v>0</v>
      </c>
      <c r="CR44" s="36">
        <f t="shared" si="22"/>
        <v>0</v>
      </c>
      <c r="CS44" s="36">
        <f t="shared" si="22"/>
        <v>0</v>
      </c>
      <c r="CT44" s="36">
        <f t="shared" si="22"/>
        <v>0</v>
      </c>
      <c r="CU44" s="36">
        <f t="shared" si="22"/>
        <v>0</v>
      </c>
      <c r="CV44" s="36">
        <f t="shared" si="22"/>
        <v>0</v>
      </c>
      <c r="CW44" s="36">
        <f t="shared" si="22"/>
        <v>0</v>
      </c>
      <c r="CX44" s="36">
        <f t="shared" si="22"/>
        <v>0</v>
      </c>
      <c r="CY44" s="36">
        <f t="shared" si="22"/>
        <v>0</v>
      </c>
      <c r="CZ44" s="36">
        <f t="shared" si="22"/>
        <v>0</v>
      </c>
      <c r="DA44" s="36">
        <f t="shared" si="22"/>
        <v>0</v>
      </c>
      <c r="DB44" s="36">
        <f t="shared" si="22"/>
        <v>0</v>
      </c>
      <c r="DC44" s="36">
        <f t="shared" si="22"/>
        <v>0</v>
      </c>
      <c r="DD44" s="36">
        <f t="shared" si="22"/>
        <v>0</v>
      </c>
      <c r="DE44" s="36">
        <f t="shared" si="22"/>
        <v>0</v>
      </c>
      <c r="DF44" s="36">
        <f t="shared" si="22"/>
        <v>0</v>
      </c>
      <c r="DG44" s="36">
        <f t="shared" si="22"/>
        <v>0</v>
      </c>
      <c r="DH44" s="36">
        <f t="shared" si="22"/>
        <v>0</v>
      </c>
      <c r="DI44" s="36">
        <f t="shared" si="22"/>
        <v>0</v>
      </c>
      <c r="DJ44" s="36">
        <f t="shared" si="22"/>
        <v>0</v>
      </c>
    </row>
    <row r="45" spans="1:114" x14ac:dyDescent="0.25">
      <c r="A45" s="25">
        <f>IF(Defects!$B39="",0,Defects!$B39)</f>
        <v>0</v>
      </c>
      <c r="B45" s="27">
        <f>Defects!D39</f>
        <v>0</v>
      </c>
      <c r="C45" s="22">
        <f>IF(Defects!O39="&lt; 4",2,IF(Defects!O39="4 - 8",6,IF(Defects!O39="8 - 15",11.5,IF(Defects!O39="15 - 35",25,IF(Defects!O39="35 - 65",50,IF(Defects!O39="65 - 125",95,IF(Defects!O39="125 - 235",180,IF(Defects!O39="235 - 415",325,IF(Defects!O39="&gt; 415",600,0)))))))))*IF(Defects!P39="&lt; 4",2,IF(Defects!P39="4 - 8",6,IF(Defects!P39="8 - 15",11.5,IF(Defects!P39="15 - 35",25,IF(Defects!P39="35 - 65",50,IF(Defects!P39="65 - 125",95,IF(Defects!P39="125 - 235",180,IF(Defects!P39="235 - 415",325,IF(Defects!P39="&gt; 415",600,0)))))))))/10000</f>
        <v>0</v>
      </c>
      <c r="D45" s="22">
        <f>IF(Defects!M39="0.0 - 0.5",0.25,IF(Defects!M39="0.5 - 1.0",0.75,IF(Defects!M39="1.0 - 1.5",1.25,IF(Defects!M39="1.5 - 2.0",1.75,IF(Defects!M39="2.0 - 2.5",2.25,IF(Defects!M39="2.5 - 3.0",3.75,IF(Defects!M39="3.0 - 3.5",3.25,IF(Defects!M39="3.5 - 4.0",3.75,IF(Defects!M39="4.0 - 4.5",4.25,IF(Defects!M39="4.5 - 5.0",4.75,IF(Defects!M39="5.0 - 5.5",5.25,IF(Defects!M39="5.5 - 6.0",5.75,IF(Defects!M39="6.0 - 6.5",6.25,IF(Defects!M39="6.5 - 7.0",6.75,IF(Defects!M39="7.0 - 7.5",7.25,IF(Defects!M39="7.5 - 8.0",7.75,IF(Defects!M39="8.0 - 8.5",8.25,IF(Defects!M39="8.5 - 9.0",8.75,IF(Defects!M39="9.0 - 9.5",9.25,IF(Defects!M39="9.5 - 10.0",9.75,0))))))))))))))))))))</f>
        <v>0</v>
      </c>
      <c r="E45" s="27">
        <f>IF(Defects!L39="yes",1,IF(Defects!L39="no",0.5,0))</f>
        <v>0</v>
      </c>
      <c r="G45" s="46">
        <f t="shared" si="18"/>
        <v>0</v>
      </c>
      <c r="H45" s="29">
        <f t="shared" si="19"/>
        <v>0</v>
      </c>
      <c r="J45" s="34">
        <f t="array" ref="J45">MIN(ABS($O45:$DJ45))</f>
        <v>0</v>
      </c>
      <c r="K45" s="34">
        <f t="array" ref="K45">MATCH($J45,ABS($O45:$DJ45),0)</f>
        <v>1</v>
      </c>
      <c r="L45" s="35" t="s">
        <v>66</v>
      </c>
      <c r="O45" s="36">
        <f t="shared" si="14"/>
        <v>0</v>
      </c>
      <c r="P45" s="36">
        <f t="shared" si="23"/>
        <v>0</v>
      </c>
      <c r="Q45" s="36">
        <f t="shared" si="23"/>
        <v>0</v>
      </c>
      <c r="R45" s="36">
        <f t="shared" si="23"/>
        <v>0</v>
      </c>
      <c r="S45" s="36">
        <f t="shared" si="23"/>
        <v>0</v>
      </c>
      <c r="T45" s="36">
        <f t="shared" si="23"/>
        <v>0</v>
      </c>
      <c r="U45" s="36">
        <f t="shared" si="23"/>
        <v>0</v>
      </c>
      <c r="V45" s="36">
        <f t="shared" si="23"/>
        <v>0</v>
      </c>
      <c r="W45" s="36">
        <f t="shared" si="23"/>
        <v>0</v>
      </c>
      <c r="X45" s="36">
        <f t="shared" si="23"/>
        <v>0</v>
      </c>
      <c r="Y45" s="36">
        <f t="shared" si="23"/>
        <v>0</v>
      </c>
      <c r="Z45" s="36">
        <f t="shared" si="23"/>
        <v>0</v>
      </c>
      <c r="AA45" s="36">
        <f t="shared" si="23"/>
        <v>0</v>
      </c>
      <c r="AB45" s="36">
        <f t="shared" si="23"/>
        <v>0</v>
      </c>
      <c r="AC45" s="36">
        <f t="shared" si="23"/>
        <v>0</v>
      </c>
      <c r="AD45" s="36">
        <f t="shared" si="23"/>
        <v>0</v>
      </c>
      <c r="AE45" s="36">
        <f t="shared" si="23"/>
        <v>0</v>
      </c>
      <c r="AF45" s="36">
        <f t="shared" si="23"/>
        <v>0</v>
      </c>
      <c r="AG45" s="36">
        <f t="shared" si="23"/>
        <v>0</v>
      </c>
      <c r="AH45" s="36">
        <f t="shared" si="23"/>
        <v>0</v>
      </c>
      <c r="AI45" s="36">
        <f t="shared" si="23"/>
        <v>0</v>
      </c>
      <c r="AJ45" s="36">
        <f t="shared" si="23"/>
        <v>0</v>
      </c>
      <c r="AK45" s="36">
        <f t="shared" si="23"/>
        <v>0</v>
      </c>
      <c r="AL45" s="36">
        <f t="shared" si="23"/>
        <v>0</v>
      </c>
      <c r="AM45" s="36">
        <f t="shared" si="23"/>
        <v>0</v>
      </c>
      <c r="AN45" s="36">
        <f t="shared" si="23"/>
        <v>0</v>
      </c>
      <c r="AO45" s="36">
        <f t="shared" si="23"/>
        <v>0</v>
      </c>
      <c r="AP45" s="36">
        <f t="shared" si="23"/>
        <v>0</v>
      </c>
      <c r="AQ45" s="36">
        <f t="shared" si="23"/>
        <v>0</v>
      </c>
      <c r="AR45" s="36">
        <f t="shared" si="23"/>
        <v>0</v>
      </c>
      <c r="AS45" s="36">
        <f t="shared" si="23"/>
        <v>0</v>
      </c>
      <c r="AT45" s="36">
        <f t="shared" si="23"/>
        <v>0</v>
      </c>
      <c r="AU45" s="36">
        <f t="shared" si="23"/>
        <v>0</v>
      </c>
      <c r="AV45" s="36">
        <f t="shared" si="23"/>
        <v>0</v>
      </c>
      <c r="AW45" s="36">
        <f t="shared" si="23"/>
        <v>0</v>
      </c>
      <c r="AX45" s="36">
        <f t="shared" si="23"/>
        <v>0</v>
      </c>
      <c r="AY45" s="36">
        <f t="shared" si="23"/>
        <v>0</v>
      </c>
      <c r="AZ45" s="36">
        <f t="shared" si="23"/>
        <v>0</v>
      </c>
      <c r="BA45" s="36">
        <f t="shared" si="23"/>
        <v>0</v>
      </c>
      <c r="BB45" s="36">
        <f t="shared" si="23"/>
        <v>0</v>
      </c>
      <c r="BC45" s="36">
        <f t="shared" si="23"/>
        <v>0</v>
      </c>
      <c r="BD45" s="36">
        <f t="shared" si="23"/>
        <v>0</v>
      </c>
      <c r="BE45" s="36">
        <f t="shared" si="23"/>
        <v>0</v>
      </c>
      <c r="BF45" s="36">
        <f t="shared" si="23"/>
        <v>0</v>
      </c>
      <c r="BG45" s="36">
        <f t="shared" si="23"/>
        <v>0</v>
      </c>
      <c r="BH45" s="36">
        <f t="shared" si="23"/>
        <v>0</v>
      </c>
      <c r="BI45" s="36">
        <f t="shared" si="23"/>
        <v>0</v>
      </c>
      <c r="BJ45" s="36">
        <f t="shared" si="23"/>
        <v>0</v>
      </c>
      <c r="BK45" s="36">
        <f t="shared" si="23"/>
        <v>0</v>
      </c>
      <c r="BL45" s="36">
        <f t="shared" si="23"/>
        <v>0</v>
      </c>
      <c r="BM45" s="36">
        <f t="shared" si="23"/>
        <v>0</v>
      </c>
      <c r="BN45" s="36">
        <f t="shared" si="23"/>
        <v>0</v>
      </c>
      <c r="BO45" s="36">
        <f t="shared" si="23"/>
        <v>0</v>
      </c>
      <c r="BP45" s="36">
        <f t="shared" si="23"/>
        <v>0</v>
      </c>
      <c r="BQ45" s="36">
        <f t="shared" si="23"/>
        <v>0</v>
      </c>
      <c r="BR45" s="36">
        <f t="shared" si="23"/>
        <v>0</v>
      </c>
      <c r="BS45" s="36">
        <f t="shared" si="23"/>
        <v>0</v>
      </c>
      <c r="BT45" s="36">
        <f t="shared" si="23"/>
        <v>0</v>
      </c>
      <c r="BU45" s="36">
        <f t="shared" si="23"/>
        <v>0</v>
      </c>
      <c r="BV45" s="36">
        <f t="shared" si="23"/>
        <v>0</v>
      </c>
      <c r="BW45" s="36">
        <f t="shared" si="23"/>
        <v>0</v>
      </c>
      <c r="BX45" s="36">
        <f t="shared" si="23"/>
        <v>0</v>
      </c>
      <c r="BY45" s="36">
        <f t="shared" si="23"/>
        <v>0</v>
      </c>
      <c r="BZ45" s="36">
        <f t="shared" si="23"/>
        <v>0</v>
      </c>
      <c r="CA45" s="36">
        <f t="shared" si="23"/>
        <v>0</v>
      </c>
      <c r="CB45" s="36">
        <f t="shared" si="22"/>
        <v>0</v>
      </c>
      <c r="CC45" s="36">
        <f t="shared" si="22"/>
        <v>0</v>
      </c>
      <c r="CD45" s="36">
        <f t="shared" si="22"/>
        <v>0</v>
      </c>
      <c r="CE45" s="36">
        <f t="shared" si="22"/>
        <v>0</v>
      </c>
      <c r="CF45" s="36">
        <f t="shared" si="22"/>
        <v>0</v>
      </c>
      <c r="CG45" s="36">
        <f t="shared" si="22"/>
        <v>0</v>
      </c>
      <c r="CH45" s="36">
        <f t="shared" si="22"/>
        <v>0</v>
      </c>
      <c r="CI45" s="36">
        <f t="shared" si="22"/>
        <v>0</v>
      </c>
      <c r="CJ45" s="36">
        <f t="shared" si="22"/>
        <v>0</v>
      </c>
      <c r="CK45" s="36">
        <f t="shared" si="22"/>
        <v>0</v>
      </c>
      <c r="CL45" s="36">
        <f t="shared" si="22"/>
        <v>0</v>
      </c>
      <c r="CM45" s="36">
        <f t="shared" si="22"/>
        <v>0</v>
      </c>
      <c r="CN45" s="36">
        <f t="shared" si="22"/>
        <v>0</v>
      </c>
      <c r="CO45" s="36">
        <f t="shared" si="22"/>
        <v>0</v>
      </c>
      <c r="CP45" s="36">
        <f t="shared" si="22"/>
        <v>0</v>
      </c>
      <c r="CQ45" s="36">
        <f t="shared" si="22"/>
        <v>0</v>
      </c>
      <c r="CR45" s="36">
        <f t="shared" si="22"/>
        <v>0</v>
      </c>
      <c r="CS45" s="36">
        <f t="shared" si="22"/>
        <v>0</v>
      </c>
      <c r="CT45" s="36">
        <f t="shared" si="22"/>
        <v>0</v>
      </c>
      <c r="CU45" s="36">
        <f t="shared" si="22"/>
        <v>0</v>
      </c>
      <c r="CV45" s="36">
        <f t="shared" si="22"/>
        <v>0</v>
      </c>
      <c r="CW45" s="36">
        <f t="shared" si="22"/>
        <v>0</v>
      </c>
      <c r="CX45" s="36">
        <f t="shared" si="22"/>
        <v>0</v>
      </c>
      <c r="CY45" s="36">
        <f t="shared" si="22"/>
        <v>0</v>
      </c>
      <c r="CZ45" s="36">
        <f t="shared" si="22"/>
        <v>0</v>
      </c>
      <c r="DA45" s="36">
        <f t="shared" si="22"/>
        <v>0</v>
      </c>
      <c r="DB45" s="36">
        <f t="shared" si="22"/>
        <v>0</v>
      </c>
      <c r="DC45" s="36">
        <f t="shared" si="22"/>
        <v>0</v>
      </c>
      <c r="DD45" s="36">
        <f t="shared" si="22"/>
        <v>0</v>
      </c>
      <c r="DE45" s="36">
        <f t="shared" si="22"/>
        <v>0</v>
      </c>
      <c r="DF45" s="36">
        <f t="shared" si="22"/>
        <v>0</v>
      </c>
      <c r="DG45" s="36">
        <f t="shared" si="22"/>
        <v>0</v>
      </c>
      <c r="DH45" s="36">
        <f t="shared" si="22"/>
        <v>0</v>
      </c>
      <c r="DI45" s="36">
        <f t="shared" si="22"/>
        <v>0</v>
      </c>
      <c r="DJ45" s="36">
        <f t="shared" si="22"/>
        <v>0</v>
      </c>
    </row>
    <row r="46" spans="1:114" x14ac:dyDescent="0.25">
      <c r="A46" s="25">
        <f>IF(Defects!$B40="",0,Defects!$B40)</f>
        <v>0</v>
      </c>
      <c r="B46" s="27">
        <f>Defects!D40</f>
        <v>0</v>
      </c>
      <c r="C46" s="22">
        <f>IF(Defects!O40="&lt; 4",2,IF(Defects!O40="4 - 8",6,IF(Defects!O40="8 - 15",11.5,IF(Defects!O40="15 - 35",25,IF(Defects!O40="35 - 65",50,IF(Defects!O40="65 - 125",95,IF(Defects!O40="125 - 235",180,IF(Defects!O40="235 - 415",325,IF(Defects!O40="&gt; 415",600,0)))))))))*IF(Defects!P40="&lt; 4",2,IF(Defects!P40="4 - 8",6,IF(Defects!P40="8 - 15",11.5,IF(Defects!P40="15 - 35",25,IF(Defects!P40="35 - 65",50,IF(Defects!P40="65 - 125",95,IF(Defects!P40="125 - 235",180,IF(Defects!P40="235 - 415",325,IF(Defects!P40="&gt; 415",600,0)))))))))/10000</f>
        <v>0</v>
      </c>
      <c r="D46" s="22">
        <f>IF(Defects!M40="0.0 - 0.5",0.25,IF(Defects!M40="0.5 - 1.0",0.75,IF(Defects!M40="1.0 - 1.5",1.25,IF(Defects!M40="1.5 - 2.0",1.75,IF(Defects!M40="2.0 - 2.5",2.25,IF(Defects!M40="2.5 - 3.0",3.75,IF(Defects!M40="3.0 - 3.5",3.25,IF(Defects!M40="3.5 - 4.0",3.75,IF(Defects!M40="4.0 - 4.5",4.25,IF(Defects!M40="4.5 - 5.0",4.75,IF(Defects!M40="5.0 - 5.5",5.25,IF(Defects!M40="5.5 - 6.0",5.75,IF(Defects!M40="6.0 - 6.5",6.25,IF(Defects!M40="6.5 - 7.0",6.75,IF(Defects!M40="7.0 - 7.5",7.25,IF(Defects!M40="7.5 - 8.0",7.75,IF(Defects!M40="8.0 - 8.5",8.25,IF(Defects!M40="8.5 - 9.0",8.75,IF(Defects!M40="9.0 - 9.5",9.25,IF(Defects!M40="9.5 - 10.0",9.75,0))))))))))))))))))))</f>
        <v>0</v>
      </c>
      <c r="E46" s="27">
        <f>IF(Defects!L40="yes",1,IF(Defects!L40="no",0.5,0))</f>
        <v>0</v>
      </c>
      <c r="G46" s="46">
        <f t="shared" si="18"/>
        <v>0</v>
      </c>
      <c r="H46" s="29">
        <f t="shared" si="19"/>
        <v>0</v>
      </c>
      <c r="J46" s="34">
        <f t="array" ref="J46">MIN(ABS($O46:$DJ46))</f>
        <v>0</v>
      </c>
      <c r="K46" s="34">
        <f t="array" ref="K46">MATCH($J46,ABS($O46:$DJ46),0)</f>
        <v>1</v>
      </c>
      <c r="L46" s="35" t="s">
        <v>66</v>
      </c>
      <c r="O46" s="36">
        <f t="shared" si="14"/>
        <v>0</v>
      </c>
      <c r="P46" s="36">
        <f t="shared" si="23"/>
        <v>0</v>
      </c>
      <c r="Q46" s="36">
        <f t="shared" si="23"/>
        <v>0</v>
      </c>
      <c r="R46" s="36">
        <f t="shared" si="23"/>
        <v>0</v>
      </c>
      <c r="S46" s="36">
        <f t="shared" si="23"/>
        <v>0</v>
      </c>
      <c r="T46" s="36">
        <f t="shared" si="23"/>
        <v>0</v>
      </c>
      <c r="U46" s="36">
        <f t="shared" si="23"/>
        <v>0</v>
      </c>
      <c r="V46" s="36">
        <f t="shared" si="23"/>
        <v>0</v>
      </c>
      <c r="W46" s="36">
        <f t="shared" si="23"/>
        <v>0</v>
      </c>
      <c r="X46" s="36">
        <f t="shared" si="23"/>
        <v>0</v>
      </c>
      <c r="Y46" s="36">
        <f t="shared" si="23"/>
        <v>0</v>
      </c>
      <c r="Z46" s="36">
        <f t="shared" si="23"/>
        <v>0</v>
      </c>
      <c r="AA46" s="36">
        <f t="shared" si="23"/>
        <v>0</v>
      </c>
      <c r="AB46" s="36">
        <f t="shared" si="23"/>
        <v>0</v>
      </c>
      <c r="AC46" s="36">
        <f t="shared" si="23"/>
        <v>0</v>
      </c>
      <c r="AD46" s="36">
        <f t="shared" si="23"/>
        <v>0</v>
      </c>
      <c r="AE46" s="36">
        <f t="shared" si="23"/>
        <v>0</v>
      </c>
      <c r="AF46" s="36">
        <f t="shared" si="23"/>
        <v>0</v>
      </c>
      <c r="AG46" s="36">
        <f t="shared" si="23"/>
        <v>0</v>
      </c>
      <c r="AH46" s="36">
        <f t="shared" si="23"/>
        <v>0</v>
      </c>
      <c r="AI46" s="36">
        <f t="shared" si="23"/>
        <v>0</v>
      </c>
      <c r="AJ46" s="36">
        <f t="shared" si="23"/>
        <v>0</v>
      </c>
      <c r="AK46" s="36">
        <f t="shared" si="23"/>
        <v>0</v>
      </c>
      <c r="AL46" s="36">
        <f t="shared" si="23"/>
        <v>0</v>
      </c>
      <c r="AM46" s="36">
        <f t="shared" si="23"/>
        <v>0</v>
      </c>
      <c r="AN46" s="36">
        <f t="shared" si="23"/>
        <v>0</v>
      </c>
      <c r="AO46" s="36">
        <f t="shared" si="23"/>
        <v>0</v>
      </c>
      <c r="AP46" s="36">
        <f t="shared" si="23"/>
        <v>0</v>
      </c>
      <c r="AQ46" s="36">
        <f t="shared" si="23"/>
        <v>0</v>
      </c>
      <c r="AR46" s="36">
        <f t="shared" si="23"/>
        <v>0</v>
      </c>
      <c r="AS46" s="36">
        <f t="shared" si="23"/>
        <v>0</v>
      </c>
      <c r="AT46" s="36">
        <f t="shared" si="23"/>
        <v>0</v>
      </c>
      <c r="AU46" s="36">
        <f t="shared" si="23"/>
        <v>0</v>
      </c>
      <c r="AV46" s="36">
        <f t="shared" si="23"/>
        <v>0</v>
      </c>
      <c r="AW46" s="36">
        <f t="shared" si="23"/>
        <v>0</v>
      </c>
      <c r="AX46" s="36">
        <f t="shared" si="23"/>
        <v>0</v>
      </c>
      <c r="AY46" s="36">
        <f t="shared" si="23"/>
        <v>0</v>
      </c>
      <c r="AZ46" s="36">
        <f t="shared" si="23"/>
        <v>0</v>
      </c>
      <c r="BA46" s="36">
        <f t="shared" si="23"/>
        <v>0</v>
      </c>
      <c r="BB46" s="36">
        <f t="shared" si="23"/>
        <v>0</v>
      </c>
      <c r="BC46" s="36">
        <f t="shared" si="23"/>
        <v>0</v>
      </c>
      <c r="BD46" s="36">
        <f t="shared" si="23"/>
        <v>0</v>
      </c>
      <c r="BE46" s="36">
        <f t="shared" si="23"/>
        <v>0</v>
      </c>
      <c r="BF46" s="36">
        <f t="shared" si="23"/>
        <v>0</v>
      </c>
      <c r="BG46" s="36">
        <f t="shared" si="23"/>
        <v>0</v>
      </c>
      <c r="BH46" s="36">
        <f t="shared" si="23"/>
        <v>0</v>
      </c>
      <c r="BI46" s="36">
        <f t="shared" si="23"/>
        <v>0</v>
      </c>
      <c r="BJ46" s="36">
        <f t="shared" si="23"/>
        <v>0</v>
      </c>
      <c r="BK46" s="36">
        <f t="shared" si="23"/>
        <v>0</v>
      </c>
      <c r="BL46" s="36">
        <f t="shared" si="23"/>
        <v>0</v>
      </c>
      <c r="BM46" s="36">
        <f t="shared" si="23"/>
        <v>0</v>
      </c>
      <c r="BN46" s="36">
        <f t="shared" si="23"/>
        <v>0</v>
      </c>
      <c r="BO46" s="36">
        <f t="shared" si="23"/>
        <v>0</v>
      </c>
      <c r="BP46" s="36">
        <f t="shared" si="23"/>
        <v>0</v>
      </c>
      <c r="BQ46" s="36">
        <f t="shared" si="23"/>
        <v>0</v>
      </c>
      <c r="BR46" s="36">
        <f t="shared" si="23"/>
        <v>0</v>
      </c>
      <c r="BS46" s="36">
        <f t="shared" si="23"/>
        <v>0</v>
      </c>
      <c r="BT46" s="36">
        <f t="shared" si="23"/>
        <v>0</v>
      </c>
      <c r="BU46" s="36">
        <f t="shared" si="23"/>
        <v>0</v>
      </c>
      <c r="BV46" s="36">
        <f t="shared" si="23"/>
        <v>0</v>
      </c>
      <c r="BW46" s="36">
        <f t="shared" si="23"/>
        <v>0</v>
      </c>
      <c r="BX46" s="36">
        <f t="shared" si="23"/>
        <v>0</v>
      </c>
      <c r="BY46" s="36">
        <f t="shared" si="23"/>
        <v>0</v>
      </c>
      <c r="BZ46" s="36">
        <f t="shared" si="23"/>
        <v>0</v>
      </c>
      <c r="CA46" s="36">
        <f t="shared" ref="CA46:DJ49" si="24">IF($A46&lt;&gt;0,10*LOG10($C46*$E46)+13.2-20*LOG10(SQRT(CA$10^2+($D46-$C$6)^2))-SQRT(CA$10^2+($D46-$C$6)^2)/200-10*LOG10($H46)+10*LOG10(SQRT(($C$6-$C$5)^2+($C$7+CA$10)^2))+7*LOG10(5+($G46+SQRT(CA$10^2+($B46-$C$6)^2)-SQRT(($C$6-$C$5)^2+($C$7+CA$10)^2))*(70+0.25*SQRT(($C$6-$C$5)^2+($C$7+CA$10)^2))/(1+0.2*($G46+SQRT(CA$10^2+($B46-$C$6)^2)-SQRT(($C$6-$C$5)^2+($C$7+CA$10)^2)))),0)</f>
        <v>0</v>
      </c>
      <c r="CB46" s="36">
        <f t="shared" si="24"/>
        <v>0</v>
      </c>
      <c r="CC46" s="36">
        <f t="shared" si="24"/>
        <v>0</v>
      </c>
      <c r="CD46" s="36">
        <f t="shared" si="24"/>
        <v>0</v>
      </c>
      <c r="CE46" s="36">
        <f t="shared" si="24"/>
        <v>0</v>
      </c>
      <c r="CF46" s="36">
        <f t="shared" si="24"/>
        <v>0</v>
      </c>
      <c r="CG46" s="36">
        <f t="shared" si="24"/>
        <v>0</v>
      </c>
      <c r="CH46" s="36">
        <f t="shared" si="24"/>
        <v>0</v>
      </c>
      <c r="CI46" s="36">
        <f t="shared" si="24"/>
        <v>0</v>
      </c>
      <c r="CJ46" s="36">
        <f t="shared" si="24"/>
        <v>0</v>
      </c>
      <c r="CK46" s="36">
        <f t="shared" si="24"/>
        <v>0</v>
      </c>
      <c r="CL46" s="36">
        <f t="shared" si="24"/>
        <v>0</v>
      </c>
      <c r="CM46" s="36">
        <f t="shared" si="24"/>
        <v>0</v>
      </c>
      <c r="CN46" s="36">
        <f t="shared" si="24"/>
        <v>0</v>
      </c>
      <c r="CO46" s="36">
        <f t="shared" si="24"/>
        <v>0</v>
      </c>
      <c r="CP46" s="36">
        <f t="shared" si="24"/>
        <v>0</v>
      </c>
      <c r="CQ46" s="36">
        <f t="shared" si="24"/>
        <v>0</v>
      </c>
      <c r="CR46" s="36">
        <f t="shared" si="24"/>
        <v>0</v>
      </c>
      <c r="CS46" s="36">
        <f t="shared" si="24"/>
        <v>0</v>
      </c>
      <c r="CT46" s="36">
        <f t="shared" si="24"/>
        <v>0</v>
      </c>
      <c r="CU46" s="36">
        <f t="shared" si="24"/>
        <v>0</v>
      </c>
      <c r="CV46" s="36">
        <f t="shared" si="24"/>
        <v>0</v>
      </c>
      <c r="CW46" s="36">
        <f t="shared" si="24"/>
        <v>0</v>
      </c>
      <c r="CX46" s="36">
        <f t="shared" si="24"/>
        <v>0</v>
      </c>
      <c r="CY46" s="36">
        <f t="shared" si="24"/>
        <v>0</v>
      </c>
      <c r="CZ46" s="36">
        <f t="shared" si="24"/>
        <v>0</v>
      </c>
      <c r="DA46" s="36">
        <f t="shared" si="24"/>
        <v>0</v>
      </c>
      <c r="DB46" s="36">
        <f t="shared" si="24"/>
        <v>0</v>
      </c>
      <c r="DC46" s="36">
        <f t="shared" si="24"/>
        <v>0</v>
      </c>
      <c r="DD46" s="36">
        <f t="shared" si="24"/>
        <v>0</v>
      </c>
      <c r="DE46" s="36">
        <f t="shared" si="24"/>
        <v>0</v>
      </c>
      <c r="DF46" s="36">
        <f t="shared" si="24"/>
        <v>0</v>
      </c>
      <c r="DG46" s="36">
        <f t="shared" si="24"/>
        <v>0</v>
      </c>
      <c r="DH46" s="36">
        <f t="shared" si="24"/>
        <v>0</v>
      </c>
      <c r="DI46" s="36">
        <f t="shared" si="24"/>
        <v>0</v>
      </c>
      <c r="DJ46" s="36">
        <f t="shared" si="24"/>
        <v>0</v>
      </c>
    </row>
    <row r="47" spans="1:114" x14ac:dyDescent="0.25">
      <c r="A47" s="25">
        <f>IF(Defects!$B41="",0,Defects!$B41)</f>
        <v>0</v>
      </c>
      <c r="B47" s="27">
        <f>Defects!D41</f>
        <v>0</v>
      </c>
      <c r="C47" s="22">
        <f>IF(Defects!O41="&lt; 4",2,IF(Defects!O41="4 - 8",6,IF(Defects!O41="8 - 15",11.5,IF(Defects!O41="15 - 35",25,IF(Defects!O41="35 - 65",50,IF(Defects!O41="65 - 125",95,IF(Defects!O41="125 - 235",180,IF(Defects!O41="235 - 415",325,IF(Defects!O41="&gt; 415",600,0)))))))))*IF(Defects!P41="&lt; 4",2,IF(Defects!P41="4 - 8",6,IF(Defects!P41="8 - 15",11.5,IF(Defects!P41="15 - 35",25,IF(Defects!P41="35 - 65",50,IF(Defects!P41="65 - 125",95,IF(Defects!P41="125 - 235",180,IF(Defects!P41="235 - 415",325,IF(Defects!P41="&gt; 415",600,0)))))))))/10000</f>
        <v>0</v>
      </c>
      <c r="D47" s="22">
        <f>IF(Defects!M41="0.0 - 0.5",0.25,IF(Defects!M41="0.5 - 1.0",0.75,IF(Defects!M41="1.0 - 1.5",1.25,IF(Defects!M41="1.5 - 2.0",1.75,IF(Defects!M41="2.0 - 2.5",2.25,IF(Defects!M41="2.5 - 3.0",3.75,IF(Defects!M41="3.0 - 3.5",3.25,IF(Defects!M41="3.5 - 4.0",3.75,IF(Defects!M41="4.0 - 4.5",4.25,IF(Defects!M41="4.5 - 5.0",4.75,IF(Defects!M41="5.0 - 5.5",5.25,IF(Defects!M41="5.5 - 6.0",5.75,IF(Defects!M41="6.0 - 6.5",6.25,IF(Defects!M41="6.5 - 7.0",6.75,IF(Defects!M41="7.0 - 7.5",7.25,IF(Defects!M41="7.5 - 8.0",7.75,IF(Defects!M41="8.0 - 8.5",8.25,IF(Defects!M41="8.5 - 9.0",8.75,IF(Defects!M41="9.0 - 9.5",9.25,IF(Defects!M41="9.5 - 10.0",9.75,0))))))))))))))))))))</f>
        <v>0</v>
      </c>
      <c r="E47" s="27">
        <f>IF(Defects!L41="yes",1,IF(Defects!L41="no",0.5,0))</f>
        <v>0</v>
      </c>
      <c r="G47" s="46">
        <f t="shared" si="18"/>
        <v>0</v>
      </c>
      <c r="H47" s="29">
        <f t="shared" si="19"/>
        <v>0</v>
      </c>
      <c r="J47" s="34">
        <f t="array" ref="J47">MIN(ABS($O47:$DJ47))</f>
        <v>0</v>
      </c>
      <c r="K47" s="34">
        <f t="array" ref="K47">MATCH($J47,ABS($O47:$DJ47),0)</f>
        <v>1</v>
      </c>
      <c r="L47" s="35" t="s">
        <v>66</v>
      </c>
      <c r="O47" s="36">
        <f t="shared" si="14"/>
        <v>0</v>
      </c>
      <c r="P47" s="36">
        <f t="shared" ref="P47:CA50" si="25">IF($A47&lt;&gt;0,10*LOG10($C47*$E47)+13.2-20*LOG10(SQRT(P$10^2+($D47-$C$6)^2))-SQRT(P$10^2+($D47-$C$6)^2)/200-10*LOG10($H47)+10*LOG10(SQRT(($C$6-$C$5)^2+($C$7+P$10)^2))+7*LOG10(5+($G47+SQRT(P$10^2+($B47-$C$6)^2)-SQRT(($C$6-$C$5)^2+($C$7+P$10)^2))*(70+0.25*SQRT(($C$6-$C$5)^2+($C$7+P$10)^2))/(1+0.2*($G47+SQRT(P$10^2+($B47-$C$6)^2)-SQRT(($C$6-$C$5)^2+($C$7+P$10)^2)))),0)</f>
        <v>0</v>
      </c>
      <c r="Q47" s="36">
        <f t="shared" si="25"/>
        <v>0</v>
      </c>
      <c r="R47" s="36">
        <f t="shared" si="25"/>
        <v>0</v>
      </c>
      <c r="S47" s="36">
        <f t="shared" si="25"/>
        <v>0</v>
      </c>
      <c r="T47" s="36">
        <f t="shared" si="25"/>
        <v>0</v>
      </c>
      <c r="U47" s="36">
        <f t="shared" si="25"/>
        <v>0</v>
      </c>
      <c r="V47" s="36">
        <f t="shared" si="25"/>
        <v>0</v>
      </c>
      <c r="W47" s="36">
        <f t="shared" si="25"/>
        <v>0</v>
      </c>
      <c r="X47" s="36">
        <f t="shared" si="25"/>
        <v>0</v>
      </c>
      <c r="Y47" s="36">
        <f t="shared" si="25"/>
        <v>0</v>
      </c>
      <c r="Z47" s="36">
        <f t="shared" si="25"/>
        <v>0</v>
      </c>
      <c r="AA47" s="36">
        <f t="shared" si="25"/>
        <v>0</v>
      </c>
      <c r="AB47" s="36">
        <f t="shared" si="25"/>
        <v>0</v>
      </c>
      <c r="AC47" s="36">
        <f t="shared" si="25"/>
        <v>0</v>
      </c>
      <c r="AD47" s="36">
        <f t="shared" si="25"/>
        <v>0</v>
      </c>
      <c r="AE47" s="36">
        <f t="shared" si="25"/>
        <v>0</v>
      </c>
      <c r="AF47" s="36">
        <f t="shared" si="25"/>
        <v>0</v>
      </c>
      <c r="AG47" s="36">
        <f t="shared" si="25"/>
        <v>0</v>
      </c>
      <c r="AH47" s="36">
        <f t="shared" si="25"/>
        <v>0</v>
      </c>
      <c r="AI47" s="36">
        <f t="shared" si="25"/>
        <v>0</v>
      </c>
      <c r="AJ47" s="36">
        <f t="shared" si="25"/>
        <v>0</v>
      </c>
      <c r="AK47" s="36">
        <f t="shared" si="25"/>
        <v>0</v>
      </c>
      <c r="AL47" s="36">
        <f t="shared" si="25"/>
        <v>0</v>
      </c>
      <c r="AM47" s="36">
        <f t="shared" si="25"/>
        <v>0</v>
      </c>
      <c r="AN47" s="36">
        <f t="shared" si="25"/>
        <v>0</v>
      </c>
      <c r="AO47" s="36">
        <f t="shared" si="25"/>
        <v>0</v>
      </c>
      <c r="AP47" s="36">
        <f t="shared" si="25"/>
        <v>0</v>
      </c>
      <c r="AQ47" s="36">
        <f t="shared" si="25"/>
        <v>0</v>
      </c>
      <c r="AR47" s="36">
        <f t="shared" si="25"/>
        <v>0</v>
      </c>
      <c r="AS47" s="36">
        <f t="shared" si="25"/>
        <v>0</v>
      </c>
      <c r="AT47" s="36">
        <f t="shared" si="25"/>
        <v>0</v>
      </c>
      <c r="AU47" s="36">
        <f t="shared" si="25"/>
        <v>0</v>
      </c>
      <c r="AV47" s="36">
        <f t="shared" si="25"/>
        <v>0</v>
      </c>
      <c r="AW47" s="36">
        <f t="shared" si="25"/>
        <v>0</v>
      </c>
      <c r="AX47" s="36">
        <f t="shared" si="25"/>
        <v>0</v>
      </c>
      <c r="AY47" s="36">
        <f t="shared" si="25"/>
        <v>0</v>
      </c>
      <c r="AZ47" s="36">
        <f t="shared" si="25"/>
        <v>0</v>
      </c>
      <c r="BA47" s="36">
        <f t="shared" si="25"/>
        <v>0</v>
      </c>
      <c r="BB47" s="36">
        <f t="shared" si="25"/>
        <v>0</v>
      </c>
      <c r="BC47" s="36">
        <f t="shared" si="25"/>
        <v>0</v>
      </c>
      <c r="BD47" s="36">
        <f t="shared" si="25"/>
        <v>0</v>
      </c>
      <c r="BE47" s="36">
        <f t="shared" si="25"/>
        <v>0</v>
      </c>
      <c r="BF47" s="36">
        <f t="shared" si="25"/>
        <v>0</v>
      </c>
      <c r="BG47" s="36">
        <f t="shared" si="25"/>
        <v>0</v>
      </c>
      <c r="BH47" s="36">
        <f t="shared" si="25"/>
        <v>0</v>
      </c>
      <c r="BI47" s="36">
        <f t="shared" si="25"/>
        <v>0</v>
      </c>
      <c r="BJ47" s="36">
        <f t="shared" si="25"/>
        <v>0</v>
      </c>
      <c r="BK47" s="36">
        <f t="shared" si="25"/>
        <v>0</v>
      </c>
      <c r="BL47" s="36">
        <f t="shared" si="25"/>
        <v>0</v>
      </c>
      <c r="BM47" s="36">
        <f t="shared" si="25"/>
        <v>0</v>
      </c>
      <c r="BN47" s="36">
        <f t="shared" si="25"/>
        <v>0</v>
      </c>
      <c r="BO47" s="36">
        <f t="shared" si="25"/>
        <v>0</v>
      </c>
      <c r="BP47" s="36">
        <f t="shared" si="25"/>
        <v>0</v>
      </c>
      <c r="BQ47" s="36">
        <f t="shared" si="25"/>
        <v>0</v>
      </c>
      <c r="BR47" s="36">
        <f t="shared" si="25"/>
        <v>0</v>
      </c>
      <c r="BS47" s="36">
        <f t="shared" si="25"/>
        <v>0</v>
      </c>
      <c r="BT47" s="36">
        <f t="shared" si="25"/>
        <v>0</v>
      </c>
      <c r="BU47" s="36">
        <f t="shared" si="25"/>
        <v>0</v>
      </c>
      <c r="BV47" s="36">
        <f t="shared" si="25"/>
        <v>0</v>
      </c>
      <c r="BW47" s="36">
        <f t="shared" si="25"/>
        <v>0</v>
      </c>
      <c r="BX47" s="36">
        <f t="shared" si="25"/>
        <v>0</v>
      </c>
      <c r="BY47" s="36">
        <f t="shared" si="25"/>
        <v>0</v>
      </c>
      <c r="BZ47" s="36">
        <f t="shared" si="25"/>
        <v>0</v>
      </c>
      <c r="CA47" s="36">
        <f t="shared" si="25"/>
        <v>0</v>
      </c>
      <c r="CB47" s="36">
        <f t="shared" si="24"/>
        <v>0</v>
      </c>
      <c r="CC47" s="36">
        <f t="shared" si="24"/>
        <v>0</v>
      </c>
      <c r="CD47" s="36">
        <f t="shared" si="24"/>
        <v>0</v>
      </c>
      <c r="CE47" s="36">
        <f t="shared" si="24"/>
        <v>0</v>
      </c>
      <c r="CF47" s="36">
        <f t="shared" si="24"/>
        <v>0</v>
      </c>
      <c r="CG47" s="36">
        <f t="shared" si="24"/>
        <v>0</v>
      </c>
      <c r="CH47" s="36">
        <f t="shared" si="24"/>
        <v>0</v>
      </c>
      <c r="CI47" s="36">
        <f t="shared" si="24"/>
        <v>0</v>
      </c>
      <c r="CJ47" s="36">
        <f t="shared" si="24"/>
        <v>0</v>
      </c>
      <c r="CK47" s="36">
        <f t="shared" si="24"/>
        <v>0</v>
      </c>
      <c r="CL47" s="36">
        <f t="shared" si="24"/>
        <v>0</v>
      </c>
      <c r="CM47" s="36">
        <f t="shared" si="24"/>
        <v>0</v>
      </c>
      <c r="CN47" s="36">
        <f t="shared" si="24"/>
        <v>0</v>
      </c>
      <c r="CO47" s="36">
        <f t="shared" si="24"/>
        <v>0</v>
      </c>
      <c r="CP47" s="36">
        <f t="shared" si="24"/>
        <v>0</v>
      </c>
      <c r="CQ47" s="36">
        <f t="shared" si="24"/>
        <v>0</v>
      </c>
      <c r="CR47" s="36">
        <f t="shared" si="24"/>
        <v>0</v>
      </c>
      <c r="CS47" s="36">
        <f t="shared" si="24"/>
        <v>0</v>
      </c>
      <c r="CT47" s="36">
        <f t="shared" si="24"/>
        <v>0</v>
      </c>
      <c r="CU47" s="36">
        <f t="shared" si="24"/>
        <v>0</v>
      </c>
      <c r="CV47" s="36">
        <f t="shared" si="24"/>
        <v>0</v>
      </c>
      <c r="CW47" s="36">
        <f t="shared" si="24"/>
        <v>0</v>
      </c>
      <c r="CX47" s="36">
        <f t="shared" si="24"/>
        <v>0</v>
      </c>
      <c r="CY47" s="36">
        <f t="shared" si="24"/>
        <v>0</v>
      </c>
      <c r="CZ47" s="36">
        <f t="shared" si="24"/>
        <v>0</v>
      </c>
      <c r="DA47" s="36">
        <f t="shared" si="24"/>
        <v>0</v>
      </c>
      <c r="DB47" s="36">
        <f t="shared" si="24"/>
        <v>0</v>
      </c>
      <c r="DC47" s="36">
        <f t="shared" si="24"/>
        <v>0</v>
      </c>
      <c r="DD47" s="36">
        <f t="shared" si="24"/>
        <v>0</v>
      </c>
      <c r="DE47" s="36">
        <f t="shared" si="24"/>
        <v>0</v>
      </c>
      <c r="DF47" s="36">
        <f t="shared" si="24"/>
        <v>0</v>
      </c>
      <c r="DG47" s="36">
        <f t="shared" si="24"/>
        <v>0</v>
      </c>
      <c r="DH47" s="36">
        <f t="shared" si="24"/>
        <v>0</v>
      </c>
      <c r="DI47" s="36">
        <f t="shared" si="24"/>
        <v>0</v>
      </c>
      <c r="DJ47" s="36">
        <f t="shared" si="24"/>
        <v>0</v>
      </c>
    </row>
    <row r="48" spans="1:114" x14ac:dyDescent="0.25">
      <c r="A48" s="25">
        <f>IF(Defects!$B42="",0,Defects!$B42)</f>
        <v>0</v>
      </c>
      <c r="B48" s="27">
        <f>Defects!D42</f>
        <v>0</v>
      </c>
      <c r="C48" s="22">
        <f>IF(Defects!O42="&lt; 4",2,IF(Defects!O42="4 - 8",6,IF(Defects!O42="8 - 15",11.5,IF(Defects!O42="15 - 35",25,IF(Defects!O42="35 - 65",50,IF(Defects!O42="65 - 125",95,IF(Defects!O42="125 - 235",180,IF(Defects!O42="235 - 415",325,IF(Defects!O42="&gt; 415",600,0)))))))))*IF(Defects!P42="&lt; 4",2,IF(Defects!P42="4 - 8",6,IF(Defects!P42="8 - 15",11.5,IF(Defects!P42="15 - 35",25,IF(Defects!P42="35 - 65",50,IF(Defects!P42="65 - 125",95,IF(Defects!P42="125 - 235",180,IF(Defects!P42="235 - 415",325,IF(Defects!P42="&gt; 415",600,0)))))))))/10000</f>
        <v>0</v>
      </c>
      <c r="D48" s="22">
        <f>IF(Defects!M42="0.0 - 0.5",0.25,IF(Defects!M42="0.5 - 1.0",0.75,IF(Defects!M42="1.0 - 1.5",1.25,IF(Defects!M42="1.5 - 2.0",1.75,IF(Defects!M42="2.0 - 2.5",2.25,IF(Defects!M42="2.5 - 3.0",3.75,IF(Defects!M42="3.0 - 3.5",3.25,IF(Defects!M42="3.5 - 4.0",3.75,IF(Defects!M42="4.0 - 4.5",4.25,IF(Defects!M42="4.5 - 5.0",4.75,IF(Defects!M42="5.0 - 5.5",5.25,IF(Defects!M42="5.5 - 6.0",5.75,IF(Defects!M42="6.0 - 6.5",6.25,IF(Defects!M42="6.5 - 7.0",6.75,IF(Defects!M42="7.0 - 7.5",7.25,IF(Defects!M42="7.5 - 8.0",7.75,IF(Defects!M42="8.0 - 8.5",8.25,IF(Defects!M42="8.5 - 9.0",8.75,IF(Defects!M42="9.0 - 9.5",9.25,IF(Defects!M42="9.5 - 10.0",9.75,0))))))))))))))))))))</f>
        <v>0</v>
      </c>
      <c r="E48" s="27">
        <f>IF(Defects!L42="yes",1,IF(Defects!L42="no",0.5,0))</f>
        <v>0</v>
      </c>
      <c r="G48" s="46">
        <f t="shared" si="18"/>
        <v>0</v>
      </c>
      <c r="H48" s="29">
        <f t="shared" si="19"/>
        <v>0</v>
      </c>
      <c r="J48" s="34">
        <f t="array" ref="J48">MIN(ABS($O48:$DJ48))</f>
        <v>0</v>
      </c>
      <c r="K48" s="34">
        <f t="array" ref="K48">MATCH($J48,ABS($O48:$DJ48),0)</f>
        <v>1</v>
      </c>
      <c r="L48" s="35" t="s">
        <v>66</v>
      </c>
      <c r="O48" s="36">
        <f t="shared" si="14"/>
        <v>0</v>
      </c>
      <c r="P48" s="36">
        <f t="shared" si="25"/>
        <v>0</v>
      </c>
      <c r="Q48" s="36">
        <f t="shared" si="25"/>
        <v>0</v>
      </c>
      <c r="R48" s="36">
        <f t="shared" si="25"/>
        <v>0</v>
      </c>
      <c r="S48" s="36">
        <f t="shared" si="25"/>
        <v>0</v>
      </c>
      <c r="T48" s="36">
        <f t="shared" si="25"/>
        <v>0</v>
      </c>
      <c r="U48" s="36">
        <f t="shared" si="25"/>
        <v>0</v>
      </c>
      <c r="V48" s="36">
        <f t="shared" si="25"/>
        <v>0</v>
      </c>
      <c r="W48" s="36">
        <f t="shared" si="25"/>
        <v>0</v>
      </c>
      <c r="X48" s="36">
        <f t="shared" si="25"/>
        <v>0</v>
      </c>
      <c r="Y48" s="36">
        <f t="shared" si="25"/>
        <v>0</v>
      </c>
      <c r="Z48" s="36">
        <f t="shared" si="25"/>
        <v>0</v>
      </c>
      <c r="AA48" s="36">
        <f t="shared" si="25"/>
        <v>0</v>
      </c>
      <c r="AB48" s="36">
        <f t="shared" si="25"/>
        <v>0</v>
      </c>
      <c r="AC48" s="36">
        <f t="shared" si="25"/>
        <v>0</v>
      </c>
      <c r="AD48" s="36">
        <f t="shared" si="25"/>
        <v>0</v>
      </c>
      <c r="AE48" s="36">
        <f t="shared" si="25"/>
        <v>0</v>
      </c>
      <c r="AF48" s="36">
        <f t="shared" si="25"/>
        <v>0</v>
      </c>
      <c r="AG48" s="36">
        <f t="shared" si="25"/>
        <v>0</v>
      </c>
      <c r="AH48" s="36">
        <f t="shared" si="25"/>
        <v>0</v>
      </c>
      <c r="AI48" s="36">
        <f t="shared" si="25"/>
        <v>0</v>
      </c>
      <c r="AJ48" s="36">
        <f t="shared" si="25"/>
        <v>0</v>
      </c>
      <c r="AK48" s="36">
        <f t="shared" si="25"/>
        <v>0</v>
      </c>
      <c r="AL48" s="36">
        <f t="shared" si="25"/>
        <v>0</v>
      </c>
      <c r="AM48" s="36">
        <f t="shared" si="25"/>
        <v>0</v>
      </c>
      <c r="AN48" s="36">
        <f t="shared" si="25"/>
        <v>0</v>
      </c>
      <c r="AO48" s="36">
        <f t="shared" si="25"/>
        <v>0</v>
      </c>
      <c r="AP48" s="36">
        <f t="shared" si="25"/>
        <v>0</v>
      </c>
      <c r="AQ48" s="36">
        <f t="shared" si="25"/>
        <v>0</v>
      </c>
      <c r="AR48" s="36">
        <f t="shared" si="25"/>
        <v>0</v>
      </c>
      <c r="AS48" s="36">
        <f t="shared" si="25"/>
        <v>0</v>
      </c>
      <c r="AT48" s="36">
        <f t="shared" si="25"/>
        <v>0</v>
      </c>
      <c r="AU48" s="36">
        <f t="shared" si="25"/>
        <v>0</v>
      </c>
      <c r="AV48" s="36">
        <f t="shared" si="25"/>
        <v>0</v>
      </c>
      <c r="AW48" s="36">
        <f t="shared" si="25"/>
        <v>0</v>
      </c>
      <c r="AX48" s="36">
        <f t="shared" si="25"/>
        <v>0</v>
      </c>
      <c r="AY48" s="36">
        <f t="shared" si="25"/>
        <v>0</v>
      </c>
      <c r="AZ48" s="36">
        <f t="shared" si="25"/>
        <v>0</v>
      </c>
      <c r="BA48" s="36">
        <f t="shared" si="25"/>
        <v>0</v>
      </c>
      <c r="BB48" s="36">
        <f t="shared" si="25"/>
        <v>0</v>
      </c>
      <c r="BC48" s="36">
        <f t="shared" si="25"/>
        <v>0</v>
      </c>
      <c r="BD48" s="36">
        <f t="shared" si="25"/>
        <v>0</v>
      </c>
      <c r="BE48" s="36">
        <f t="shared" si="25"/>
        <v>0</v>
      </c>
      <c r="BF48" s="36">
        <f t="shared" si="25"/>
        <v>0</v>
      </c>
      <c r="BG48" s="36">
        <f t="shared" si="25"/>
        <v>0</v>
      </c>
      <c r="BH48" s="36">
        <f t="shared" si="25"/>
        <v>0</v>
      </c>
      <c r="BI48" s="36">
        <f t="shared" si="25"/>
        <v>0</v>
      </c>
      <c r="BJ48" s="36">
        <f t="shared" si="25"/>
        <v>0</v>
      </c>
      <c r="BK48" s="36">
        <f t="shared" si="25"/>
        <v>0</v>
      </c>
      <c r="BL48" s="36">
        <f t="shared" si="25"/>
        <v>0</v>
      </c>
      <c r="BM48" s="36">
        <f t="shared" si="25"/>
        <v>0</v>
      </c>
      <c r="BN48" s="36">
        <f t="shared" si="25"/>
        <v>0</v>
      </c>
      <c r="BO48" s="36">
        <f t="shared" si="25"/>
        <v>0</v>
      </c>
      <c r="BP48" s="36">
        <f t="shared" si="25"/>
        <v>0</v>
      </c>
      <c r="BQ48" s="36">
        <f t="shared" si="25"/>
        <v>0</v>
      </c>
      <c r="BR48" s="36">
        <f t="shared" si="25"/>
        <v>0</v>
      </c>
      <c r="BS48" s="36">
        <f t="shared" si="25"/>
        <v>0</v>
      </c>
      <c r="BT48" s="36">
        <f t="shared" si="25"/>
        <v>0</v>
      </c>
      <c r="BU48" s="36">
        <f t="shared" si="25"/>
        <v>0</v>
      </c>
      <c r="BV48" s="36">
        <f t="shared" si="25"/>
        <v>0</v>
      </c>
      <c r="BW48" s="36">
        <f t="shared" si="25"/>
        <v>0</v>
      </c>
      <c r="BX48" s="36">
        <f t="shared" si="25"/>
        <v>0</v>
      </c>
      <c r="BY48" s="36">
        <f t="shared" si="25"/>
        <v>0</v>
      </c>
      <c r="BZ48" s="36">
        <f t="shared" si="25"/>
        <v>0</v>
      </c>
      <c r="CA48" s="36">
        <f t="shared" si="25"/>
        <v>0</v>
      </c>
      <c r="CB48" s="36">
        <f t="shared" si="24"/>
        <v>0</v>
      </c>
      <c r="CC48" s="36">
        <f t="shared" si="24"/>
        <v>0</v>
      </c>
      <c r="CD48" s="36">
        <f t="shared" si="24"/>
        <v>0</v>
      </c>
      <c r="CE48" s="36">
        <f t="shared" si="24"/>
        <v>0</v>
      </c>
      <c r="CF48" s="36">
        <f t="shared" si="24"/>
        <v>0</v>
      </c>
      <c r="CG48" s="36">
        <f t="shared" si="24"/>
        <v>0</v>
      </c>
      <c r="CH48" s="36">
        <f t="shared" si="24"/>
        <v>0</v>
      </c>
      <c r="CI48" s="36">
        <f t="shared" si="24"/>
        <v>0</v>
      </c>
      <c r="CJ48" s="36">
        <f t="shared" si="24"/>
        <v>0</v>
      </c>
      <c r="CK48" s="36">
        <f t="shared" si="24"/>
        <v>0</v>
      </c>
      <c r="CL48" s="36">
        <f t="shared" si="24"/>
        <v>0</v>
      </c>
      <c r="CM48" s="36">
        <f t="shared" si="24"/>
        <v>0</v>
      </c>
      <c r="CN48" s="36">
        <f t="shared" si="24"/>
        <v>0</v>
      </c>
      <c r="CO48" s="36">
        <f t="shared" si="24"/>
        <v>0</v>
      </c>
      <c r="CP48" s="36">
        <f t="shared" si="24"/>
        <v>0</v>
      </c>
      <c r="CQ48" s="36">
        <f t="shared" si="24"/>
        <v>0</v>
      </c>
      <c r="CR48" s="36">
        <f t="shared" si="24"/>
        <v>0</v>
      </c>
      <c r="CS48" s="36">
        <f t="shared" si="24"/>
        <v>0</v>
      </c>
      <c r="CT48" s="36">
        <f t="shared" si="24"/>
        <v>0</v>
      </c>
      <c r="CU48" s="36">
        <f t="shared" si="24"/>
        <v>0</v>
      </c>
      <c r="CV48" s="36">
        <f t="shared" si="24"/>
        <v>0</v>
      </c>
      <c r="CW48" s="36">
        <f t="shared" si="24"/>
        <v>0</v>
      </c>
      <c r="CX48" s="36">
        <f t="shared" si="24"/>
        <v>0</v>
      </c>
      <c r="CY48" s="36">
        <f t="shared" si="24"/>
        <v>0</v>
      </c>
      <c r="CZ48" s="36">
        <f t="shared" si="24"/>
        <v>0</v>
      </c>
      <c r="DA48" s="36">
        <f t="shared" si="24"/>
        <v>0</v>
      </c>
      <c r="DB48" s="36">
        <f t="shared" si="24"/>
        <v>0</v>
      </c>
      <c r="DC48" s="36">
        <f t="shared" si="24"/>
        <v>0</v>
      </c>
      <c r="DD48" s="36">
        <f t="shared" si="24"/>
        <v>0</v>
      </c>
      <c r="DE48" s="36">
        <f t="shared" si="24"/>
        <v>0</v>
      </c>
      <c r="DF48" s="36">
        <f t="shared" si="24"/>
        <v>0</v>
      </c>
      <c r="DG48" s="36">
        <f t="shared" si="24"/>
        <v>0</v>
      </c>
      <c r="DH48" s="36">
        <f t="shared" si="24"/>
        <v>0</v>
      </c>
      <c r="DI48" s="36">
        <f t="shared" si="24"/>
        <v>0</v>
      </c>
      <c r="DJ48" s="36">
        <f t="shared" si="24"/>
        <v>0</v>
      </c>
    </row>
    <row r="49" spans="1:114" x14ac:dyDescent="0.25">
      <c r="A49" s="25">
        <f>IF(Defects!$B43="",0,Defects!$B43)</f>
        <v>0</v>
      </c>
      <c r="B49" s="27">
        <f>Defects!D43</f>
        <v>0</v>
      </c>
      <c r="C49" s="22">
        <f>IF(Defects!O43="&lt; 4",2,IF(Defects!O43="4 - 8",6,IF(Defects!O43="8 - 15",11.5,IF(Defects!O43="15 - 35",25,IF(Defects!O43="35 - 65",50,IF(Defects!O43="65 - 125",95,IF(Defects!O43="125 - 235",180,IF(Defects!O43="235 - 415",325,IF(Defects!O43="&gt; 415",600,0)))))))))*IF(Defects!P43="&lt; 4",2,IF(Defects!P43="4 - 8",6,IF(Defects!P43="8 - 15",11.5,IF(Defects!P43="15 - 35",25,IF(Defects!P43="35 - 65",50,IF(Defects!P43="65 - 125",95,IF(Defects!P43="125 - 235",180,IF(Defects!P43="235 - 415",325,IF(Defects!P43="&gt; 415",600,0)))))))))/10000</f>
        <v>0</v>
      </c>
      <c r="D49" s="22">
        <f>IF(Defects!M43="0.0 - 0.5",0.25,IF(Defects!M43="0.5 - 1.0",0.75,IF(Defects!M43="1.0 - 1.5",1.25,IF(Defects!M43="1.5 - 2.0",1.75,IF(Defects!M43="2.0 - 2.5",2.25,IF(Defects!M43="2.5 - 3.0",3.75,IF(Defects!M43="3.0 - 3.5",3.25,IF(Defects!M43="3.5 - 4.0",3.75,IF(Defects!M43="4.0 - 4.5",4.25,IF(Defects!M43="4.5 - 5.0",4.75,IF(Defects!M43="5.0 - 5.5",5.25,IF(Defects!M43="5.5 - 6.0",5.75,IF(Defects!M43="6.0 - 6.5",6.25,IF(Defects!M43="6.5 - 7.0",6.75,IF(Defects!M43="7.0 - 7.5",7.25,IF(Defects!M43="7.5 - 8.0",7.75,IF(Defects!M43="8.0 - 8.5",8.25,IF(Defects!M43="8.5 - 9.0",8.75,IF(Defects!M43="9.0 - 9.5",9.25,IF(Defects!M43="9.5 - 10.0",9.75,0))))))))))))))))))))</f>
        <v>0</v>
      </c>
      <c r="E49" s="27">
        <f>IF(Defects!L43="yes",1,IF(Defects!L43="no",0.5,0))</f>
        <v>0</v>
      </c>
      <c r="G49" s="46">
        <f t="shared" si="18"/>
        <v>0</v>
      </c>
      <c r="H49" s="29">
        <f t="shared" si="19"/>
        <v>0</v>
      </c>
      <c r="J49" s="34">
        <f t="array" ref="J49">MIN(ABS($O49:$DJ49))</f>
        <v>0</v>
      </c>
      <c r="K49" s="34">
        <f t="array" ref="K49">MATCH($J49,ABS($O49:$DJ49),0)</f>
        <v>1</v>
      </c>
      <c r="L49" s="35" t="s">
        <v>66</v>
      </c>
      <c r="O49" s="36">
        <f t="shared" si="14"/>
        <v>0</v>
      </c>
      <c r="P49" s="36">
        <f t="shared" si="25"/>
        <v>0</v>
      </c>
      <c r="Q49" s="36">
        <f t="shared" si="25"/>
        <v>0</v>
      </c>
      <c r="R49" s="36">
        <f t="shared" si="25"/>
        <v>0</v>
      </c>
      <c r="S49" s="36">
        <f t="shared" si="25"/>
        <v>0</v>
      </c>
      <c r="T49" s="36">
        <f t="shared" si="25"/>
        <v>0</v>
      </c>
      <c r="U49" s="36">
        <f t="shared" si="25"/>
        <v>0</v>
      </c>
      <c r="V49" s="36">
        <f t="shared" si="25"/>
        <v>0</v>
      </c>
      <c r="W49" s="36">
        <f t="shared" si="25"/>
        <v>0</v>
      </c>
      <c r="X49" s="36">
        <f t="shared" si="25"/>
        <v>0</v>
      </c>
      <c r="Y49" s="36">
        <f t="shared" si="25"/>
        <v>0</v>
      </c>
      <c r="Z49" s="36">
        <f t="shared" si="25"/>
        <v>0</v>
      </c>
      <c r="AA49" s="36">
        <f t="shared" si="25"/>
        <v>0</v>
      </c>
      <c r="AB49" s="36">
        <f t="shared" si="25"/>
        <v>0</v>
      </c>
      <c r="AC49" s="36">
        <f t="shared" si="25"/>
        <v>0</v>
      </c>
      <c r="AD49" s="36">
        <f t="shared" si="25"/>
        <v>0</v>
      </c>
      <c r="AE49" s="36">
        <f t="shared" si="25"/>
        <v>0</v>
      </c>
      <c r="AF49" s="36">
        <f t="shared" si="25"/>
        <v>0</v>
      </c>
      <c r="AG49" s="36">
        <f t="shared" si="25"/>
        <v>0</v>
      </c>
      <c r="AH49" s="36">
        <f t="shared" si="25"/>
        <v>0</v>
      </c>
      <c r="AI49" s="36">
        <f t="shared" si="25"/>
        <v>0</v>
      </c>
      <c r="AJ49" s="36">
        <f t="shared" si="25"/>
        <v>0</v>
      </c>
      <c r="AK49" s="36">
        <f t="shared" si="25"/>
        <v>0</v>
      </c>
      <c r="AL49" s="36">
        <f t="shared" si="25"/>
        <v>0</v>
      </c>
      <c r="AM49" s="36">
        <f t="shared" si="25"/>
        <v>0</v>
      </c>
      <c r="AN49" s="36">
        <f t="shared" si="25"/>
        <v>0</v>
      </c>
      <c r="AO49" s="36">
        <f t="shared" si="25"/>
        <v>0</v>
      </c>
      <c r="AP49" s="36">
        <f t="shared" si="25"/>
        <v>0</v>
      </c>
      <c r="AQ49" s="36">
        <f t="shared" si="25"/>
        <v>0</v>
      </c>
      <c r="AR49" s="36">
        <f t="shared" si="25"/>
        <v>0</v>
      </c>
      <c r="AS49" s="36">
        <f t="shared" si="25"/>
        <v>0</v>
      </c>
      <c r="AT49" s="36">
        <f t="shared" si="25"/>
        <v>0</v>
      </c>
      <c r="AU49" s="36">
        <f t="shared" si="25"/>
        <v>0</v>
      </c>
      <c r="AV49" s="36">
        <f t="shared" si="25"/>
        <v>0</v>
      </c>
      <c r="AW49" s="36">
        <f t="shared" si="25"/>
        <v>0</v>
      </c>
      <c r="AX49" s="36">
        <f t="shared" si="25"/>
        <v>0</v>
      </c>
      <c r="AY49" s="36">
        <f t="shared" si="25"/>
        <v>0</v>
      </c>
      <c r="AZ49" s="36">
        <f t="shared" si="25"/>
        <v>0</v>
      </c>
      <c r="BA49" s="36">
        <f t="shared" si="25"/>
        <v>0</v>
      </c>
      <c r="BB49" s="36">
        <f t="shared" si="25"/>
        <v>0</v>
      </c>
      <c r="BC49" s="36">
        <f t="shared" si="25"/>
        <v>0</v>
      </c>
      <c r="BD49" s="36">
        <f t="shared" si="25"/>
        <v>0</v>
      </c>
      <c r="BE49" s="36">
        <f t="shared" si="25"/>
        <v>0</v>
      </c>
      <c r="BF49" s="36">
        <f t="shared" si="25"/>
        <v>0</v>
      </c>
      <c r="BG49" s="36">
        <f t="shared" si="25"/>
        <v>0</v>
      </c>
      <c r="BH49" s="36">
        <f t="shared" si="25"/>
        <v>0</v>
      </c>
      <c r="BI49" s="36">
        <f t="shared" si="25"/>
        <v>0</v>
      </c>
      <c r="BJ49" s="36">
        <f t="shared" si="25"/>
        <v>0</v>
      </c>
      <c r="BK49" s="36">
        <f t="shared" si="25"/>
        <v>0</v>
      </c>
      <c r="BL49" s="36">
        <f t="shared" si="25"/>
        <v>0</v>
      </c>
      <c r="BM49" s="36">
        <f t="shared" si="25"/>
        <v>0</v>
      </c>
      <c r="BN49" s="36">
        <f t="shared" si="25"/>
        <v>0</v>
      </c>
      <c r="BO49" s="36">
        <f t="shared" si="25"/>
        <v>0</v>
      </c>
      <c r="BP49" s="36">
        <f t="shared" si="25"/>
        <v>0</v>
      </c>
      <c r="BQ49" s="36">
        <f t="shared" si="25"/>
        <v>0</v>
      </c>
      <c r="BR49" s="36">
        <f t="shared" si="25"/>
        <v>0</v>
      </c>
      <c r="BS49" s="36">
        <f t="shared" si="25"/>
        <v>0</v>
      </c>
      <c r="BT49" s="36">
        <f t="shared" si="25"/>
        <v>0</v>
      </c>
      <c r="BU49" s="36">
        <f t="shared" si="25"/>
        <v>0</v>
      </c>
      <c r="BV49" s="36">
        <f t="shared" si="25"/>
        <v>0</v>
      </c>
      <c r="BW49" s="36">
        <f t="shared" si="25"/>
        <v>0</v>
      </c>
      <c r="BX49" s="36">
        <f t="shared" si="25"/>
        <v>0</v>
      </c>
      <c r="BY49" s="36">
        <f t="shared" si="25"/>
        <v>0</v>
      </c>
      <c r="BZ49" s="36">
        <f t="shared" si="25"/>
        <v>0</v>
      </c>
      <c r="CA49" s="36">
        <f t="shared" si="25"/>
        <v>0</v>
      </c>
      <c r="CB49" s="36">
        <f t="shared" si="24"/>
        <v>0</v>
      </c>
      <c r="CC49" s="36">
        <f t="shared" si="24"/>
        <v>0</v>
      </c>
      <c r="CD49" s="36">
        <f t="shared" si="24"/>
        <v>0</v>
      </c>
      <c r="CE49" s="36">
        <f t="shared" si="24"/>
        <v>0</v>
      </c>
      <c r="CF49" s="36">
        <f t="shared" si="24"/>
        <v>0</v>
      </c>
      <c r="CG49" s="36">
        <f t="shared" si="24"/>
        <v>0</v>
      </c>
      <c r="CH49" s="36">
        <f t="shared" si="24"/>
        <v>0</v>
      </c>
      <c r="CI49" s="36">
        <f t="shared" si="24"/>
        <v>0</v>
      </c>
      <c r="CJ49" s="36">
        <f t="shared" si="24"/>
        <v>0</v>
      </c>
      <c r="CK49" s="36">
        <f t="shared" si="24"/>
        <v>0</v>
      </c>
      <c r="CL49" s="36">
        <f t="shared" si="24"/>
        <v>0</v>
      </c>
      <c r="CM49" s="36">
        <f t="shared" si="24"/>
        <v>0</v>
      </c>
      <c r="CN49" s="36">
        <f t="shared" si="24"/>
        <v>0</v>
      </c>
      <c r="CO49" s="36">
        <f t="shared" si="24"/>
        <v>0</v>
      </c>
      <c r="CP49" s="36">
        <f t="shared" si="24"/>
        <v>0</v>
      </c>
      <c r="CQ49" s="36">
        <f t="shared" si="24"/>
        <v>0</v>
      </c>
      <c r="CR49" s="36">
        <f t="shared" si="24"/>
        <v>0</v>
      </c>
      <c r="CS49" s="36">
        <f t="shared" si="24"/>
        <v>0</v>
      </c>
      <c r="CT49" s="36">
        <f t="shared" si="24"/>
        <v>0</v>
      </c>
      <c r="CU49" s="36">
        <f t="shared" si="24"/>
        <v>0</v>
      </c>
      <c r="CV49" s="36">
        <f t="shared" si="24"/>
        <v>0</v>
      </c>
      <c r="CW49" s="36">
        <f t="shared" si="24"/>
        <v>0</v>
      </c>
      <c r="CX49" s="36">
        <f t="shared" si="24"/>
        <v>0</v>
      </c>
      <c r="CY49" s="36">
        <f t="shared" si="24"/>
        <v>0</v>
      </c>
      <c r="CZ49" s="36">
        <f t="shared" si="24"/>
        <v>0</v>
      </c>
      <c r="DA49" s="36">
        <f t="shared" si="24"/>
        <v>0</v>
      </c>
      <c r="DB49" s="36">
        <f t="shared" si="24"/>
        <v>0</v>
      </c>
      <c r="DC49" s="36">
        <f t="shared" si="24"/>
        <v>0</v>
      </c>
      <c r="DD49" s="36">
        <f t="shared" si="24"/>
        <v>0</v>
      </c>
      <c r="DE49" s="36">
        <f t="shared" si="24"/>
        <v>0</v>
      </c>
      <c r="DF49" s="36">
        <f t="shared" si="24"/>
        <v>0</v>
      </c>
      <c r="DG49" s="36">
        <f t="shared" si="24"/>
        <v>0</v>
      </c>
      <c r="DH49" s="36">
        <f t="shared" si="24"/>
        <v>0</v>
      </c>
      <c r="DI49" s="36">
        <f t="shared" si="24"/>
        <v>0</v>
      </c>
      <c r="DJ49" s="36">
        <f t="shared" si="24"/>
        <v>0</v>
      </c>
    </row>
    <row r="50" spans="1:114" x14ac:dyDescent="0.25">
      <c r="A50" s="25">
        <f>IF(Defects!$B44="",0,Defects!$B44)</f>
        <v>0</v>
      </c>
      <c r="B50" s="27">
        <f>Defects!D44</f>
        <v>0</v>
      </c>
      <c r="C50" s="22">
        <f>IF(Defects!O44="&lt; 4",2,IF(Defects!O44="4 - 8",6,IF(Defects!O44="8 - 15",11.5,IF(Defects!O44="15 - 35",25,IF(Defects!O44="35 - 65",50,IF(Defects!O44="65 - 125",95,IF(Defects!O44="125 - 235",180,IF(Defects!O44="235 - 415",325,IF(Defects!O44="&gt; 415",600,0)))))))))*IF(Defects!P44="&lt; 4",2,IF(Defects!P44="4 - 8",6,IF(Defects!P44="8 - 15",11.5,IF(Defects!P44="15 - 35",25,IF(Defects!P44="35 - 65",50,IF(Defects!P44="65 - 125",95,IF(Defects!P44="125 - 235",180,IF(Defects!P44="235 - 415",325,IF(Defects!P44="&gt; 415",600,0)))))))))/10000</f>
        <v>0</v>
      </c>
      <c r="D50" s="22">
        <f>IF(Defects!M44="0.0 - 0.5",0.25,IF(Defects!M44="0.5 - 1.0",0.75,IF(Defects!M44="1.0 - 1.5",1.25,IF(Defects!M44="1.5 - 2.0",1.75,IF(Defects!M44="2.0 - 2.5",2.25,IF(Defects!M44="2.5 - 3.0",3.75,IF(Defects!M44="3.0 - 3.5",3.25,IF(Defects!M44="3.5 - 4.0",3.75,IF(Defects!M44="4.0 - 4.5",4.25,IF(Defects!M44="4.5 - 5.0",4.75,IF(Defects!M44="5.0 - 5.5",5.25,IF(Defects!M44="5.5 - 6.0",5.75,IF(Defects!M44="6.0 - 6.5",6.25,IF(Defects!M44="6.5 - 7.0",6.75,IF(Defects!M44="7.0 - 7.5",7.25,IF(Defects!M44="7.5 - 8.0",7.75,IF(Defects!M44="8.0 - 8.5",8.25,IF(Defects!M44="8.5 - 9.0",8.75,IF(Defects!M44="9.0 - 9.5",9.25,IF(Defects!M44="9.5 - 10.0",9.75,0))))))))))))))))))))</f>
        <v>0</v>
      </c>
      <c r="E50" s="27">
        <f>IF(Defects!L44="yes",1,IF(Defects!L44="no",0.5,0))</f>
        <v>0</v>
      </c>
      <c r="G50" s="46">
        <f t="shared" si="18"/>
        <v>0</v>
      </c>
      <c r="H50" s="29">
        <f t="shared" si="19"/>
        <v>0</v>
      </c>
      <c r="J50" s="34">
        <f t="array" ref="J50">MIN(ABS($O50:$DJ50))</f>
        <v>0</v>
      </c>
      <c r="K50" s="34">
        <f t="array" ref="K50">MATCH($J50,ABS($O50:$DJ50),0)</f>
        <v>1</v>
      </c>
      <c r="L50" s="35" t="s">
        <v>66</v>
      </c>
      <c r="O50" s="36">
        <f t="shared" si="14"/>
        <v>0</v>
      </c>
      <c r="P50" s="36">
        <f t="shared" si="25"/>
        <v>0</v>
      </c>
      <c r="Q50" s="36">
        <f t="shared" si="25"/>
        <v>0</v>
      </c>
      <c r="R50" s="36">
        <f t="shared" si="25"/>
        <v>0</v>
      </c>
      <c r="S50" s="36">
        <f t="shared" si="25"/>
        <v>0</v>
      </c>
      <c r="T50" s="36">
        <f t="shared" si="25"/>
        <v>0</v>
      </c>
      <c r="U50" s="36">
        <f t="shared" si="25"/>
        <v>0</v>
      </c>
      <c r="V50" s="36">
        <f t="shared" si="25"/>
        <v>0</v>
      </c>
      <c r="W50" s="36">
        <f t="shared" si="25"/>
        <v>0</v>
      </c>
      <c r="X50" s="36">
        <f t="shared" si="25"/>
        <v>0</v>
      </c>
      <c r="Y50" s="36">
        <f t="shared" si="25"/>
        <v>0</v>
      </c>
      <c r="Z50" s="36">
        <f t="shared" si="25"/>
        <v>0</v>
      </c>
      <c r="AA50" s="36">
        <f t="shared" si="25"/>
        <v>0</v>
      </c>
      <c r="AB50" s="36">
        <f t="shared" si="25"/>
        <v>0</v>
      </c>
      <c r="AC50" s="36">
        <f t="shared" si="25"/>
        <v>0</v>
      </c>
      <c r="AD50" s="36">
        <f t="shared" si="25"/>
        <v>0</v>
      </c>
      <c r="AE50" s="36">
        <f t="shared" si="25"/>
        <v>0</v>
      </c>
      <c r="AF50" s="36">
        <f t="shared" si="25"/>
        <v>0</v>
      </c>
      <c r="AG50" s="36">
        <f t="shared" si="25"/>
        <v>0</v>
      </c>
      <c r="AH50" s="36">
        <f t="shared" si="25"/>
        <v>0</v>
      </c>
      <c r="AI50" s="36">
        <f t="shared" si="25"/>
        <v>0</v>
      </c>
      <c r="AJ50" s="36">
        <f t="shared" si="25"/>
        <v>0</v>
      </c>
      <c r="AK50" s="36">
        <f t="shared" si="25"/>
        <v>0</v>
      </c>
      <c r="AL50" s="36">
        <f t="shared" si="25"/>
        <v>0</v>
      </c>
      <c r="AM50" s="36">
        <f t="shared" si="25"/>
        <v>0</v>
      </c>
      <c r="AN50" s="36">
        <f t="shared" si="25"/>
        <v>0</v>
      </c>
      <c r="AO50" s="36">
        <f t="shared" si="25"/>
        <v>0</v>
      </c>
      <c r="AP50" s="36">
        <f t="shared" si="25"/>
        <v>0</v>
      </c>
      <c r="AQ50" s="36">
        <f t="shared" si="25"/>
        <v>0</v>
      </c>
      <c r="AR50" s="36">
        <f t="shared" si="25"/>
        <v>0</v>
      </c>
      <c r="AS50" s="36">
        <f t="shared" si="25"/>
        <v>0</v>
      </c>
      <c r="AT50" s="36">
        <f t="shared" si="25"/>
        <v>0</v>
      </c>
      <c r="AU50" s="36">
        <f t="shared" si="25"/>
        <v>0</v>
      </c>
      <c r="AV50" s="36">
        <f t="shared" si="25"/>
        <v>0</v>
      </c>
      <c r="AW50" s="36">
        <f t="shared" si="25"/>
        <v>0</v>
      </c>
      <c r="AX50" s="36">
        <f t="shared" si="25"/>
        <v>0</v>
      </c>
      <c r="AY50" s="36">
        <f t="shared" si="25"/>
        <v>0</v>
      </c>
      <c r="AZ50" s="36">
        <f t="shared" si="25"/>
        <v>0</v>
      </c>
      <c r="BA50" s="36">
        <f t="shared" si="25"/>
        <v>0</v>
      </c>
      <c r="BB50" s="36">
        <f t="shared" si="25"/>
        <v>0</v>
      </c>
      <c r="BC50" s="36">
        <f t="shared" si="25"/>
        <v>0</v>
      </c>
      <c r="BD50" s="36">
        <f t="shared" si="25"/>
        <v>0</v>
      </c>
      <c r="BE50" s="36">
        <f t="shared" si="25"/>
        <v>0</v>
      </c>
      <c r="BF50" s="36">
        <f t="shared" si="25"/>
        <v>0</v>
      </c>
      <c r="BG50" s="36">
        <f t="shared" si="25"/>
        <v>0</v>
      </c>
      <c r="BH50" s="36">
        <f t="shared" si="25"/>
        <v>0</v>
      </c>
      <c r="BI50" s="36">
        <f t="shared" si="25"/>
        <v>0</v>
      </c>
      <c r="BJ50" s="36">
        <f t="shared" si="25"/>
        <v>0</v>
      </c>
      <c r="BK50" s="36">
        <f t="shared" si="25"/>
        <v>0</v>
      </c>
      <c r="BL50" s="36">
        <f t="shared" si="25"/>
        <v>0</v>
      </c>
      <c r="BM50" s="36">
        <f t="shared" si="25"/>
        <v>0</v>
      </c>
      <c r="BN50" s="36">
        <f t="shared" si="25"/>
        <v>0</v>
      </c>
      <c r="BO50" s="36">
        <f t="shared" si="25"/>
        <v>0</v>
      </c>
      <c r="BP50" s="36">
        <f t="shared" si="25"/>
        <v>0</v>
      </c>
      <c r="BQ50" s="36">
        <f t="shared" si="25"/>
        <v>0</v>
      </c>
      <c r="BR50" s="36">
        <f t="shared" si="25"/>
        <v>0</v>
      </c>
      <c r="BS50" s="36">
        <f t="shared" si="25"/>
        <v>0</v>
      </c>
      <c r="BT50" s="36">
        <f t="shared" si="25"/>
        <v>0</v>
      </c>
      <c r="BU50" s="36">
        <f t="shared" si="25"/>
        <v>0</v>
      </c>
      <c r="BV50" s="36">
        <f t="shared" si="25"/>
        <v>0</v>
      </c>
      <c r="BW50" s="36">
        <f t="shared" si="25"/>
        <v>0</v>
      </c>
      <c r="BX50" s="36">
        <f t="shared" si="25"/>
        <v>0</v>
      </c>
      <c r="BY50" s="36">
        <f t="shared" si="25"/>
        <v>0</v>
      </c>
      <c r="BZ50" s="36">
        <f t="shared" si="25"/>
        <v>0</v>
      </c>
      <c r="CA50" s="36">
        <f t="shared" ref="CA50:DJ55" si="26">IF($A50&lt;&gt;0,10*LOG10($C50*$E50)+13.2-20*LOG10(SQRT(CA$10^2+($D50-$C$6)^2))-SQRT(CA$10^2+($D50-$C$6)^2)/200-10*LOG10($H50)+10*LOG10(SQRT(($C$6-$C$5)^2+($C$7+CA$10)^2))+7*LOG10(5+($G50+SQRT(CA$10^2+($B50-$C$6)^2)-SQRT(($C$6-$C$5)^2+($C$7+CA$10)^2))*(70+0.25*SQRT(($C$6-$C$5)^2+($C$7+CA$10)^2))/(1+0.2*($G50+SQRT(CA$10^2+($B50-$C$6)^2)-SQRT(($C$6-$C$5)^2+($C$7+CA$10)^2)))),0)</f>
        <v>0</v>
      </c>
      <c r="CB50" s="36">
        <f t="shared" si="26"/>
        <v>0</v>
      </c>
      <c r="CC50" s="36">
        <f t="shared" si="26"/>
        <v>0</v>
      </c>
      <c r="CD50" s="36">
        <f t="shared" si="26"/>
        <v>0</v>
      </c>
      <c r="CE50" s="36">
        <f t="shared" si="26"/>
        <v>0</v>
      </c>
      <c r="CF50" s="36">
        <f t="shared" si="26"/>
        <v>0</v>
      </c>
      <c r="CG50" s="36">
        <f t="shared" si="26"/>
        <v>0</v>
      </c>
      <c r="CH50" s="36">
        <f t="shared" si="26"/>
        <v>0</v>
      </c>
      <c r="CI50" s="36">
        <f t="shared" si="26"/>
        <v>0</v>
      </c>
      <c r="CJ50" s="36">
        <f t="shared" si="26"/>
        <v>0</v>
      </c>
      <c r="CK50" s="36">
        <f t="shared" si="26"/>
        <v>0</v>
      </c>
      <c r="CL50" s="36">
        <f t="shared" si="26"/>
        <v>0</v>
      </c>
      <c r="CM50" s="36">
        <f t="shared" si="26"/>
        <v>0</v>
      </c>
      <c r="CN50" s="36">
        <f t="shared" si="26"/>
        <v>0</v>
      </c>
      <c r="CO50" s="36">
        <f t="shared" si="26"/>
        <v>0</v>
      </c>
      <c r="CP50" s="36">
        <f t="shared" si="26"/>
        <v>0</v>
      </c>
      <c r="CQ50" s="36">
        <f t="shared" si="26"/>
        <v>0</v>
      </c>
      <c r="CR50" s="36">
        <f t="shared" si="26"/>
        <v>0</v>
      </c>
      <c r="CS50" s="36">
        <f t="shared" si="26"/>
        <v>0</v>
      </c>
      <c r="CT50" s="36">
        <f t="shared" si="26"/>
        <v>0</v>
      </c>
      <c r="CU50" s="36">
        <f t="shared" si="26"/>
        <v>0</v>
      </c>
      <c r="CV50" s="36">
        <f t="shared" si="26"/>
        <v>0</v>
      </c>
      <c r="CW50" s="36">
        <f t="shared" si="26"/>
        <v>0</v>
      </c>
      <c r="CX50" s="36">
        <f t="shared" si="26"/>
        <v>0</v>
      </c>
      <c r="CY50" s="36">
        <f t="shared" si="26"/>
        <v>0</v>
      </c>
      <c r="CZ50" s="36">
        <f t="shared" si="26"/>
        <v>0</v>
      </c>
      <c r="DA50" s="36">
        <f t="shared" si="26"/>
        <v>0</v>
      </c>
      <c r="DB50" s="36">
        <f t="shared" si="26"/>
        <v>0</v>
      </c>
      <c r="DC50" s="36">
        <f t="shared" si="26"/>
        <v>0</v>
      </c>
      <c r="DD50" s="36">
        <f t="shared" si="26"/>
        <v>0</v>
      </c>
      <c r="DE50" s="36">
        <f t="shared" si="26"/>
        <v>0</v>
      </c>
      <c r="DF50" s="36">
        <f t="shared" si="26"/>
        <v>0</v>
      </c>
      <c r="DG50" s="36">
        <f t="shared" si="26"/>
        <v>0</v>
      </c>
      <c r="DH50" s="36">
        <f t="shared" si="26"/>
        <v>0</v>
      </c>
      <c r="DI50" s="36">
        <f t="shared" si="26"/>
        <v>0</v>
      </c>
      <c r="DJ50" s="36">
        <f t="shared" si="26"/>
        <v>0</v>
      </c>
    </row>
    <row r="51" spans="1:114" x14ac:dyDescent="0.25">
      <c r="A51" s="25">
        <f>IF(Defects!$B45="",0,Defects!$B45)</f>
        <v>0</v>
      </c>
      <c r="B51" s="27">
        <f>Defects!D45</f>
        <v>0</v>
      </c>
      <c r="C51" s="22">
        <f>IF(Defects!O45="&lt; 4",2,IF(Defects!O45="4 - 8",6,IF(Defects!O45="8 - 15",11.5,IF(Defects!O45="15 - 35",25,IF(Defects!O45="35 - 65",50,IF(Defects!O45="65 - 125",95,IF(Defects!O45="125 - 235",180,IF(Defects!O45="235 - 415",325,IF(Defects!O45="&gt; 415",600,0)))))))))*IF(Defects!P45="&lt; 4",2,IF(Defects!P45="4 - 8",6,IF(Defects!P45="8 - 15",11.5,IF(Defects!P45="15 - 35",25,IF(Defects!P45="35 - 65",50,IF(Defects!P45="65 - 125",95,IF(Defects!P45="125 - 235",180,IF(Defects!P45="235 - 415",325,IF(Defects!P45="&gt; 415",600,0)))))))))/10000</f>
        <v>0</v>
      </c>
      <c r="D51" s="22">
        <f>IF(Defects!M45="0.0 - 0.5",0.25,IF(Defects!M45="0.5 - 1.0",0.75,IF(Defects!M45="1.0 - 1.5",1.25,IF(Defects!M45="1.5 - 2.0",1.75,IF(Defects!M45="2.0 - 2.5",2.25,IF(Defects!M45="2.5 - 3.0",3.75,IF(Defects!M45="3.0 - 3.5",3.25,IF(Defects!M45="3.5 - 4.0",3.75,IF(Defects!M45="4.0 - 4.5",4.25,IF(Defects!M45="4.5 - 5.0",4.75,IF(Defects!M45="5.0 - 5.5",5.25,IF(Defects!M45="5.5 - 6.0",5.75,IF(Defects!M45="6.0 - 6.5",6.25,IF(Defects!M45="6.5 - 7.0",6.75,IF(Defects!M45="7.0 - 7.5",7.25,IF(Defects!M45="7.5 - 8.0",7.75,IF(Defects!M45="8.0 - 8.5",8.25,IF(Defects!M45="8.5 - 9.0",8.75,IF(Defects!M45="9.0 - 9.5",9.25,IF(Defects!M45="9.5 - 10.0",9.75,0))))))))))))))))))))</f>
        <v>0</v>
      </c>
      <c r="E51" s="27">
        <f>IF(Defects!L45="yes",1,IF(Defects!L45="no",0.5,0))</f>
        <v>0</v>
      </c>
      <c r="G51" s="46">
        <f t="shared" si="18"/>
        <v>0</v>
      </c>
      <c r="H51" s="29">
        <f t="shared" si="19"/>
        <v>0</v>
      </c>
      <c r="J51" s="34">
        <f t="array" ref="J51">MIN(ABS($O51:$DJ51))</f>
        <v>0</v>
      </c>
      <c r="K51" s="34">
        <f t="array" ref="K51">MATCH($J51,ABS($O51:$DJ51),0)</f>
        <v>1</v>
      </c>
      <c r="L51" s="35" t="s">
        <v>66</v>
      </c>
      <c r="O51" s="36">
        <f t="shared" si="14"/>
        <v>0</v>
      </c>
      <c r="P51" s="36">
        <f t="shared" ref="P51:CA52" si="27">IF($A51&lt;&gt;0,10*LOG10($C51*$E51)+13.2-20*LOG10(SQRT(P$10^2+($D51-$C$6)^2))-SQRT(P$10^2+($D51-$C$6)^2)/200-10*LOG10($H51)+10*LOG10(SQRT(($C$6-$C$5)^2+($C$7+P$10)^2))+7*LOG10(5+($G51+SQRT(P$10^2+($B51-$C$6)^2)-SQRT(($C$6-$C$5)^2+($C$7+P$10)^2))*(70+0.25*SQRT(($C$6-$C$5)^2+($C$7+P$10)^2))/(1+0.2*($G51+SQRT(P$10^2+($B51-$C$6)^2)-SQRT(($C$6-$C$5)^2+($C$7+P$10)^2)))),0)</f>
        <v>0</v>
      </c>
      <c r="Q51" s="36">
        <f t="shared" si="27"/>
        <v>0</v>
      </c>
      <c r="R51" s="36">
        <f t="shared" si="27"/>
        <v>0</v>
      </c>
      <c r="S51" s="36">
        <f t="shared" si="27"/>
        <v>0</v>
      </c>
      <c r="T51" s="36">
        <f t="shared" si="27"/>
        <v>0</v>
      </c>
      <c r="U51" s="36">
        <f t="shared" si="27"/>
        <v>0</v>
      </c>
      <c r="V51" s="36">
        <f t="shared" si="27"/>
        <v>0</v>
      </c>
      <c r="W51" s="36">
        <f t="shared" si="27"/>
        <v>0</v>
      </c>
      <c r="X51" s="36">
        <f t="shared" si="27"/>
        <v>0</v>
      </c>
      <c r="Y51" s="36">
        <f t="shared" si="27"/>
        <v>0</v>
      </c>
      <c r="Z51" s="36">
        <f t="shared" si="27"/>
        <v>0</v>
      </c>
      <c r="AA51" s="36">
        <f t="shared" si="27"/>
        <v>0</v>
      </c>
      <c r="AB51" s="36">
        <f t="shared" si="27"/>
        <v>0</v>
      </c>
      <c r="AC51" s="36">
        <f t="shared" si="27"/>
        <v>0</v>
      </c>
      <c r="AD51" s="36">
        <f t="shared" si="27"/>
        <v>0</v>
      </c>
      <c r="AE51" s="36">
        <f t="shared" si="27"/>
        <v>0</v>
      </c>
      <c r="AF51" s="36">
        <f t="shared" si="27"/>
        <v>0</v>
      </c>
      <c r="AG51" s="36">
        <f t="shared" si="27"/>
        <v>0</v>
      </c>
      <c r="AH51" s="36">
        <f t="shared" si="27"/>
        <v>0</v>
      </c>
      <c r="AI51" s="36">
        <f t="shared" si="27"/>
        <v>0</v>
      </c>
      <c r="AJ51" s="36">
        <f t="shared" si="27"/>
        <v>0</v>
      </c>
      <c r="AK51" s="36">
        <f t="shared" si="27"/>
        <v>0</v>
      </c>
      <c r="AL51" s="36">
        <f t="shared" si="27"/>
        <v>0</v>
      </c>
      <c r="AM51" s="36">
        <f t="shared" si="27"/>
        <v>0</v>
      </c>
      <c r="AN51" s="36">
        <f t="shared" si="27"/>
        <v>0</v>
      </c>
      <c r="AO51" s="36">
        <f t="shared" si="27"/>
        <v>0</v>
      </c>
      <c r="AP51" s="36">
        <f t="shared" si="27"/>
        <v>0</v>
      </c>
      <c r="AQ51" s="36">
        <f t="shared" si="27"/>
        <v>0</v>
      </c>
      <c r="AR51" s="36">
        <f t="shared" si="27"/>
        <v>0</v>
      </c>
      <c r="AS51" s="36">
        <f t="shared" si="27"/>
        <v>0</v>
      </c>
      <c r="AT51" s="36">
        <f t="shared" si="27"/>
        <v>0</v>
      </c>
      <c r="AU51" s="36">
        <f t="shared" si="27"/>
        <v>0</v>
      </c>
      <c r="AV51" s="36">
        <f t="shared" si="27"/>
        <v>0</v>
      </c>
      <c r="AW51" s="36">
        <f t="shared" si="27"/>
        <v>0</v>
      </c>
      <c r="AX51" s="36">
        <f t="shared" si="27"/>
        <v>0</v>
      </c>
      <c r="AY51" s="36">
        <f t="shared" si="27"/>
        <v>0</v>
      </c>
      <c r="AZ51" s="36">
        <f t="shared" si="27"/>
        <v>0</v>
      </c>
      <c r="BA51" s="36">
        <f t="shared" si="27"/>
        <v>0</v>
      </c>
      <c r="BB51" s="36">
        <f t="shared" si="27"/>
        <v>0</v>
      </c>
      <c r="BC51" s="36">
        <f t="shared" si="27"/>
        <v>0</v>
      </c>
      <c r="BD51" s="36">
        <f t="shared" si="27"/>
        <v>0</v>
      </c>
      <c r="BE51" s="36">
        <f t="shared" si="27"/>
        <v>0</v>
      </c>
      <c r="BF51" s="36">
        <f t="shared" si="27"/>
        <v>0</v>
      </c>
      <c r="BG51" s="36">
        <f t="shared" si="27"/>
        <v>0</v>
      </c>
      <c r="BH51" s="36">
        <f t="shared" si="27"/>
        <v>0</v>
      </c>
      <c r="BI51" s="36">
        <f t="shared" si="27"/>
        <v>0</v>
      </c>
      <c r="BJ51" s="36">
        <f t="shared" si="27"/>
        <v>0</v>
      </c>
      <c r="BK51" s="36">
        <f t="shared" si="27"/>
        <v>0</v>
      </c>
      <c r="BL51" s="36">
        <f t="shared" si="27"/>
        <v>0</v>
      </c>
      <c r="BM51" s="36">
        <f t="shared" si="27"/>
        <v>0</v>
      </c>
      <c r="BN51" s="36">
        <f t="shared" si="27"/>
        <v>0</v>
      </c>
      <c r="BO51" s="36">
        <f t="shared" si="27"/>
        <v>0</v>
      </c>
      <c r="BP51" s="36">
        <f t="shared" si="27"/>
        <v>0</v>
      </c>
      <c r="BQ51" s="36">
        <f t="shared" si="27"/>
        <v>0</v>
      </c>
      <c r="BR51" s="36">
        <f t="shared" si="27"/>
        <v>0</v>
      </c>
      <c r="BS51" s="36">
        <f t="shared" si="27"/>
        <v>0</v>
      </c>
      <c r="BT51" s="36">
        <f t="shared" si="27"/>
        <v>0</v>
      </c>
      <c r="BU51" s="36">
        <f t="shared" si="27"/>
        <v>0</v>
      </c>
      <c r="BV51" s="36">
        <f t="shared" si="27"/>
        <v>0</v>
      </c>
      <c r="BW51" s="36">
        <f t="shared" si="27"/>
        <v>0</v>
      </c>
      <c r="BX51" s="36">
        <f t="shared" si="27"/>
        <v>0</v>
      </c>
      <c r="BY51" s="36">
        <f t="shared" si="27"/>
        <v>0</v>
      </c>
      <c r="BZ51" s="36">
        <f t="shared" si="27"/>
        <v>0</v>
      </c>
      <c r="CA51" s="36">
        <f t="shared" si="27"/>
        <v>0</v>
      </c>
      <c r="CB51" s="36">
        <f t="shared" si="26"/>
        <v>0</v>
      </c>
      <c r="CC51" s="36">
        <f t="shared" si="26"/>
        <v>0</v>
      </c>
      <c r="CD51" s="36">
        <f t="shared" si="26"/>
        <v>0</v>
      </c>
      <c r="CE51" s="36">
        <f t="shared" si="26"/>
        <v>0</v>
      </c>
      <c r="CF51" s="36">
        <f t="shared" si="26"/>
        <v>0</v>
      </c>
      <c r="CG51" s="36">
        <f t="shared" si="26"/>
        <v>0</v>
      </c>
      <c r="CH51" s="36">
        <f t="shared" si="26"/>
        <v>0</v>
      </c>
      <c r="CI51" s="36">
        <f t="shared" si="26"/>
        <v>0</v>
      </c>
      <c r="CJ51" s="36">
        <f t="shared" si="26"/>
        <v>0</v>
      </c>
      <c r="CK51" s="36">
        <f t="shared" si="26"/>
        <v>0</v>
      </c>
      <c r="CL51" s="36">
        <f t="shared" si="26"/>
        <v>0</v>
      </c>
      <c r="CM51" s="36">
        <f t="shared" si="26"/>
        <v>0</v>
      </c>
      <c r="CN51" s="36">
        <f t="shared" si="26"/>
        <v>0</v>
      </c>
      <c r="CO51" s="36">
        <f t="shared" si="26"/>
        <v>0</v>
      </c>
      <c r="CP51" s="36">
        <f t="shared" si="26"/>
        <v>0</v>
      </c>
      <c r="CQ51" s="36">
        <f t="shared" si="26"/>
        <v>0</v>
      </c>
      <c r="CR51" s="36">
        <f t="shared" si="26"/>
        <v>0</v>
      </c>
      <c r="CS51" s="36">
        <f t="shared" si="26"/>
        <v>0</v>
      </c>
      <c r="CT51" s="36">
        <f t="shared" si="26"/>
        <v>0</v>
      </c>
      <c r="CU51" s="36">
        <f t="shared" si="26"/>
        <v>0</v>
      </c>
      <c r="CV51" s="36">
        <f t="shared" si="26"/>
        <v>0</v>
      </c>
      <c r="CW51" s="36">
        <f t="shared" si="26"/>
        <v>0</v>
      </c>
      <c r="CX51" s="36">
        <f t="shared" si="26"/>
        <v>0</v>
      </c>
      <c r="CY51" s="36">
        <f t="shared" si="26"/>
        <v>0</v>
      </c>
      <c r="CZ51" s="36">
        <f t="shared" si="26"/>
        <v>0</v>
      </c>
      <c r="DA51" s="36">
        <f t="shared" si="26"/>
        <v>0</v>
      </c>
      <c r="DB51" s="36">
        <f t="shared" si="26"/>
        <v>0</v>
      </c>
      <c r="DC51" s="36">
        <f t="shared" si="26"/>
        <v>0</v>
      </c>
      <c r="DD51" s="36">
        <f t="shared" si="26"/>
        <v>0</v>
      </c>
      <c r="DE51" s="36">
        <f t="shared" si="26"/>
        <v>0</v>
      </c>
      <c r="DF51" s="36">
        <f t="shared" si="26"/>
        <v>0</v>
      </c>
      <c r="DG51" s="36">
        <f t="shared" si="26"/>
        <v>0</v>
      </c>
      <c r="DH51" s="36">
        <f t="shared" si="26"/>
        <v>0</v>
      </c>
      <c r="DI51" s="36">
        <f t="shared" si="26"/>
        <v>0</v>
      </c>
      <c r="DJ51" s="36">
        <f t="shared" si="26"/>
        <v>0</v>
      </c>
    </row>
    <row r="52" spans="1:114" x14ac:dyDescent="0.25">
      <c r="A52" s="25">
        <f>IF(Defects!$B46="",0,Defects!$B46)</f>
        <v>0</v>
      </c>
      <c r="B52" s="27">
        <f>Defects!D46</f>
        <v>0</v>
      </c>
      <c r="C52" s="22">
        <f>IF(Defects!O46="&lt; 4",2,IF(Defects!O46="4 - 8",6,IF(Defects!O46="8 - 15",11.5,IF(Defects!O46="15 - 35",25,IF(Defects!O46="35 - 65",50,IF(Defects!O46="65 - 125",95,IF(Defects!O46="125 - 235",180,IF(Defects!O46="235 - 415",325,IF(Defects!O46="&gt; 415",600,0)))))))))*IF(Defects!P46="&lt; 4",2,IF(Defects!P46="4 - 8",6,IF(Defects!P46="8 - 15",11.5,IF(Defects!P46="15 - 35",25,IF(Defects!P46="35 - 65",50,IF(Defects!P46="65 - 125",95,IF(Defects!P46="125 - 235",180,IF(Defects!P46="235 - 415",325,IF(Defects!P46="&gt; 415",600,0)))))))))/10000</f>
        <v>0</v>
      </c>
      <c r="D52" s="22">
        <f>IF(Defects!M46="0.0 - 0.5",0.25,IF(Defects!M46="0.5 - 1.0",0.75,IF(Defects!M46="1.0 - 1.5",1.25,IF(Defects!M46="1.5 - 2.0",1.75,IF(Defects!M46="2.0 - 2.5",2.25,IF(Defects!M46="2.5 - 3.0",3.75,IF(Defects!M46="3.0 - 3.5",3.25,IF(Defects!M46="3.5 - 4.0",3.75,IF(Defects!M46="4.0 - 4.5",4.25,IF(Defects!M46="4.5 - 5.0",4.75,IF(Defects!M46="5.0 - 5.5",5.25,IF(Defects!M46="5.5 - 6.0",5.75,IF(Defects!M46="6.0 - 6.5",6.25,IF(Defects!M46="6.5 - 7.0",6.75,IF(Defects!M46="7.0 - 7.5",7.25,IF(Defects!M46="7.5 - 8.0",7.75,IF(Defects!M46="8.0 - 8.5",8.25,IF(Defects!M46="8.5 - 9.0",8.75,IF(Defects!M46="9.0 - 9.5",9.25,IF(Defects!M46="9.5 - 10.0",9.75,0))))))))))))))))))))</f>
        <v>0</v>
      </c>
      <c r="E52" s="27">
        <f>IF(Defects!L46="yes",1,IF(Defects!L46="no",0.5,0))</f>
        <v>0</v>
      </c>
      <c r="G52" s="46">
        <f t="shared" si="18"/>
        <v>0</v>
      </c>
      <c r="H52" s="29">
        <f t="shared" si="19"/>
        <v>0</v>
      </c>
      <c r="J52" s="34">
        <f t="array" ref="J52">MIN(ABS($O52:$DJ52))</f>
        <v>0</v>
      </c>
      <c r="K52" s="34">
        <f t="array" ref="K52">MATCH($J52,ABS($O52:$DJ52),0)</f>
        <v>1</v>
      </c>
      <c r="L52" s="35" t="s">
        <v>66</v>
      </c>
      <c r="O52" s="36">
        <f t="shared" ref="O52:AD62" si="28">IF($A52&lt;&gt;0,10*LOG10($C52*$E52)+13.2-20*LOG10(SQRT(O$10^2+($D52-$C$6)^2))-SQRT(O$10^2+($D52-$C$6)^2)/200-10*LOG10($H52)+10*LOG10(SQRT(($C$6-$C$5)^2+($C$7+O$10)^2))+7*LOG10(5+($G52+SQRT(O$10^2+($B52-$C$6)^2)-SQRT(($C$6-$C$5)^2+($C$7+O$10)^2))*(70+0.25*SQRT(($C$6-$C$5)^2+($C$7+O$10)^2))/(1+0.2*($G52+SQRT(O$10^2+($B52-$C$6)^2)-SQRT(($C$6-$C$5)^2+($C$7+O$10)^2)))),0)</f>
        <v>0</v>
      </c>
      <c r="P52" s="36">
        <f t="shared" si="28"/>
        <v>0</v>
      </c>
      <c r="Q52" s="36">
        <f t="shared" si="28"/>
        <v>0</v>
      </c>
      <c r="R52" s="36">
        <f t="shared" si="28"/>
        <v>0</v>
      </c>
      <c r="S52" s="36">
        <f t="shared" si="28"/>
        <v>0</v>
      </c>
      <c r="T52" s="36">
        <f t="shared" si="28"/>
        <v>0</v>
      </c>
      <c r="U52" s="36">
        <f t="shared" si="28"/>
        <v>0</v>
      </c>
      <c r="V52" s="36">
        <f t="shared" si="28"/>
        <v>0</v>
      </c>
      <c r="W52" s="36">
        <f t="shared" si="28"/>
        <v>0</v>
      </c>
      <c r="X52" s="36">
        <f t="shared" si="28"/>
        <v>0</v>
      </c>
      <c r="Y52" s="36">
        <f t="shared" si="28"/>
        <v>0</v>
      </c>
      <c r="Z52" s="36">
        <f t="shared" si="28"/>
        <v>0</v>
      </c>
      <c r="AA52" s="36">
        <f t="shared" si="28"/>
        <v>0</v>
      </c>
      <c r="AB52" s="36">
        <f t="shared" si="28"/>
        <v>0</v>
      </c>
      <c r="AC52" s="36">
        <f t="shared" si="28"/>
        <v>0</v>
      </c>
      <c r="AD52" s="36">
        <f t="shared" si="28"/>
        <v>0</v>
      </c>
      <c r="AE52" s="36">
        <f t="shared" si="27"/>
        <v>0</v>
      </c>
      <c r="AF52" s="36">
        <f t="shared" si="27"/>
        <v>0</v>
      </c>
      <c r="AG52" s="36">
        <f t="shared" si="27"/>
        <v>0</v>
      </c>
      <c r="AH52" s="36">
        <f t="shared" si="27"/>
        <v>0</v>
      </c>
      <c r="AI52" s="36">
        <f t="shared" si="27"/>
        <v>0</v>
      </c>
      <c r="AJ52" s="36">
        <f t="shared" si="27"/>
        <v>0</v>
      </c>
      <c r="AK52" s="36">
        <f t="shared" si="27"/>
        <v>0</v>
      </c>
      <c r="AL52" s="36">
        <f t="shared" si="27"/>
        <v>0</v>
      </c>
      <c r="AM52" s="36">
        <f t="shared" si="27"/>
        <v>0</v>
      </c>
      <c r="AN52" s="36">
        <f t="shared" si="27"/>
        <v>0</v>
      </c>
      <c r="AO52" s="36">
        <f t="shared" si="27"/>
        <v>0</v>
      </c>
      <c r="AP52" s="36">
        <f t="shared" si="27"/>
        <v>0</v>
      </c>
      <c r="AQ52" s="36">
        <f t="shared" si="27"/>
        <v>0</v>
      </c>
      <c r="AR52" s="36">
        <f t="shared" si="27"/>
        <v>0</v>
      </c>
      <c r="AS52" s="36">
        <f t="shared" si="27"/>
        <v>0</v>
      </c>
      <c r="AT52" s="36">
        <f t="shared" si="27"/>
        <v>0</v>
      </c>
      <c r="AU52" s="36">
        <f t="shared" si="27"/>
        <v>0</v>
      </c>
      <c r="AV52" s="36">
        <f t="shared" si="27"/>
        <v>0</v>
      </c>
      <c r="AW52" s="36">
        <f t="shared" si="27"/>
        <v>0</v>
      </c>
      <c r="AX52" s="36">
        <f t="shared" si="27"/>
        <v>0</v>
      </c>
      <c r="AY52" s="36">
        <f t="shared" si="27"/>
        <v>0</v>
      </c>
      <c r="AZ52" s="36">
        <f t="shared" si="27"/>
        <v>0</v>
      </c>
      <c r="BA52" s="36">
        <f t="shared" si="27"/>
        <v>0</v>
      </c>
      <c r="BB52" s="36">
        <f t="shared" si="27"/>
        <v>0</v>
      </c>
      <c r="BC52" s="36">
        <f t="shared" si="27"/>
        <v>0</v>
      </c>
      <c r="BD52" s="36">
        <f t="shared" si="27"/>
        <v>0</v>
      </c>
      <c r="BE52" s="36">
        <f t="shared" si="27"/>
        <v>0</v>
      </c>
      <c r="BF52" s="36">
        <f t="shared" si="27"/>
        <v>0</v>
      </c>
      <c r="BG52" s="36">
        <f t="shared" si="27"/>
        <v>0</v>
      </c>
      <c r="BH52" s="36">
        <f t="shared" si="27"/>
        <v>0</v>
      </c>
      <c r="BI52" s="36">
        <f t="shared" si="27"/>
        <v>0</v>
      </c>
      <c r="BJ52" s="36">
        <f t="shared" si="27"/>
        <v>0</v>
      </c>
      <c r="BK52" s="36">
        <f t="shared" si="27"/>
        <v>0</v>
      </c>
      <c r="BL52" s="36">
        <f t="shared" si="27"/>
        <v>0</v>
      </c>
      <c r="BM52" s="36">
        <f t="shared" si="27"/>
        <v>0</v>
      </c>
      <c r="BN52" s="36">
        <f t="shared" si="27"/>
        <v>0</v>
      </c>
      <c r="BO52" s="36">
        <f t="shared" si="27"/>
        <v>0</v>
      </c>
      <c r="BP52" s="36">
        <f t="shared" si="27"/>
        <v>0</v>
      </c>
      <c r="BQ52" s="36">
        <f t="shared" si="27"/>
        <v>0</v>
      </c>
      <c r="BR52" s="36">
        <f t="shared" si="27"/>
        <v>0</v>
      </c>
      <c r="BS52" s="36">
        <f t="shared" si="27"/>
        <v>0</v>
      </c>
      <c r="BT52" s="36">
        <f t="shared" si="27"/>
        <v>0</v>
      </c>
      <c r="BU52" s="36">
        <f t="shared" si="27"/>
        <v>0</v>
      </c>
      <c r="BV52" s="36">
        <f t="shared" si="27"/>
        <v>0</v>
      </c>
      <c r="BW52" s="36">
        <f t="shared" si="27"/>
        <v>0</v>
      </c>
      <c r="BX52" s="36">
        <f t="shared" si="27"/>
        <v>0</v>
      </c>
      <c r="BY52" s="36">
        <f t="shared" si="27"/>
        <v>0</v>
      </c>
      <c r="BZ52" s="36">
        <f t="shared" si="27"/>
        <v>0</v>
      </c>
      <c r="CA52" s="36">
        <f t="shared" si="27"/>
        <v>0</v>
      </c>
      <c r="CB52" s="36">
        <f t="shared" si="26"/>
        <v>0</v>
      </c>
      <c r="CC52" s="36">
        <f t="shared" si="26"/>
        <v>0</v>
      </c>
      <c r="CD52" s="36">
        <f t="shared" si="26"/>
        <v>0</v>
      </c>
      <c r="CE52" s="36">
        <f t="shared" si="26"/>
        <v>0</v>
      </c>
      <c r="CF52" s="36">
        <f t="shared" si="26"/>
        <v>0</v>
      </c>
      <c r="CG52" s="36">
        <f t="shared" si="26"/>
        <v>0</v>
      </c>
      <c r="CH52" s="36">
        <f t="shared" si="26"/>
        <v>0</v>
      </c>
      <c r="CI52" s="36">
        <f t="shared" si="26"/>
        <v>0</v>
      </c>
      <c r="CJ52" s="36">
        <f t="shared" si="26"/>
        <v>0</v>
      </c>
      <c r="CK52" s="36">
        <f t="shared" si="26"/>
        <v>0</v>
      </c>
      <c r="CL52" s="36">
        <f t="shared" si="26"/>
        <v>0</v>
      </c>
      <c r="CM52" s="36">
        <f t="shared" si="26"/>
        <v>0</v>
      </c>
      <c r="CN52" s="36">
        <f t="shared" si="26"/>
        <v>0</v>
      </c>
      <c r="CO52" s="36">
        <f t="shared" si="26"/>
        <v>0</v>
      </c>
      <c r="CP52" s="36">
        <f t="shared" si="26"/>
        <v>0</v>
      </c>
      <c r="CQ52" s="36">
        <f t="shared" si="26"/>
        <v>0</v>
      </c>
      <c r="CR52" s="36">
        <f t="shared" si="26"/>
        <v>0</v>
      </c>
      <c r="CS52" s="36">
        <f t="shared" si="26"/>
        <v>0</v>
      </c>
      <c r="CT52" s="36">
        <f t="shared" si="26"/>
        <v>0</v>
      </c>
      <c r="CU52" s="36">
        <f t="shared" si="26"/>
        <v>0</v>
      </c>
      <c r="CV52" s="36">
        <f t="shared" si="26"/>
        <v>0</v>
      </c>
      <c r="CW52" s="36">
        <f t="shared" si="26"/>
        <v>0</v>
      </c>
      <c r="CX52" s="36">
        <f t="shared" si="26"/>
        <v>0</v>
      </c>
      <c r="CY52" s="36">
        <f t="shared" si="26"/>
        <v>0</v>
      </c>
      <c r="CZ52" s="36">
        <f t="shared" si="26"/>
        <v>0</v>
      </c>
      <c r="DA52" s="36">
        <f t="shared" si="26"/>
        <v>0</v>
      </c>
      <c r="DB52" s="36">
        <f t="shared" si="26"/>
        <v>0</v>
      </c>
      <c r="DC52" s="36">
        <f t="shared" si="26"/>
        <v>0</v>
      </c>
      <c r="DD52" s="36">
        <f t="shared" si="26"/>
        <v>0</v>
      </c>
      <c r="DE52" s="36">
        <f t="shared" si="26"/>
        <v>0</v>
      </c>
      <c r="DF52" s="36">
        <f t="shared" si="26"/>
        <v>0</v>
      </c>
      <c r="DG52" s="36">
        <f t="shared" si="26"/>
        <v>0</v>
      </c>
      <c r="DH52" s="36">
        <f t="shared" si="26"/>
        <v>0</v>
      </c>
      <c r="DI52" s="36">
        <f t="shared" si="26"/>
        <v>0</v>
      </c>
      <c r="DJ52" s="36">
        <f t="shared" si="26"/>
        <v>0</v>
      </c>
    </row>
    <row r="53" spans="1:114" x14ac:dyDescent="0.25">
      <c r="A53" s="25">
        <f>IF(Defects!$B47="",0,Defects!$B47)</f>
        <v>0</v>
      </c>
      <c r="B53" s="27">
        <f>Defects!D47</f>
        <v>0</v>
      </c>
      <c r="C53" s="22">
        <f>IF(Defects!O47="&lt; 4",2,IF(Defects!O47="4 - 8",6,IF(Defects!O47="8 - 15",11.5,IF(Defects!O47="15 - 35",25,IF(Defects!O47="35 - 65",50,IF(Defects!O47="65 - 125",95,IF(Defects!O47="125 - 235",180,IF(Defects!O47="235 - 415",325,IF(Defects!O47="&gt; 415",600,0)))))))))*IF(Defects!P47="&lt; 4",2,IF(Defects!P47="4 - 8",6,IF(Defects!P47="8 - 15",11.5,IF(Defects!P47="15 - 35",25,IF(Defects!P47="35 - 65",50,IF(Defects!P47="65 - 125",95,IF(Defects!P47="125 - 235",180,IF(Defects!P47="235 - 415",325,IF(Defects!P47="&gt; 415",600,0)))))))))/10000</f>
        <v>0</v>
      </c>
      <c r="D53" s="22">
        <f>IF(Defects!M47="0.0 - 0.5",0.25,IF(Defects!M47="0.5 - 1.0",0.75,IF(Defects!M47="1.0 - 1.5",1.25,IF(Defects!M47="1.5 - 2.0",1.75,IF(Defects!M47="2.0 - 2.5",2.25,IF(Defects!M47="2.5 - 3.0",3.75,IF(Defects!M47="3.0 - 3.5",3.25,IF(Defects!M47="3.5 - 4.0",3.75,IF(Defects!M47="4.0 - 4.5",4.25,IF(Defects!M47="4.5 - 5.0",4.75,IF(Defects!M47="5.0 - 5.5",5.25,IF(Defects!M47="5.5 - 6.0",5.75,IF(Defects!M47="6.0 - 6.5",6.25,IF(Defects!M47="6.5 - 7.0",6.75,IF(Defects!M47="7.0 - 7.5",7.25,IF(Defects!M47="7.5 - 8.0",7.75,IF(Defects!M47="8.0 - 8.5",8.25,IF(Defects!M47="8.5 - 9.0",8.75,IF(Defects!M47="9.0 - 9.5",9.25,IF(Defects!M47="9.5 - 10.0",9.75,0))))))))))))))))))))</f>
        <v>0</v>
      </c>
      <c r="E53" s="27">
        <f>IF(Defects!L47="yes",1,IF(Defects!L47="no",0.5,0))</f>
        <v>0</v>
      </c>
      <c r="G53" s="46">
        <f t="shared" si="18"/>
        <v>0</v>
      </c>
      <c r="H53" s="29">
        <f t="shared" si="19"/>
        <v>0</v>
      </c>
      <c r="J53" s="34">
        <f t="array" ref="J53">MIN(ABS($O53:$DJ53))</f>
        <v>0</v>
      </c>
      <c r="K53" s="34">
        <f t="array" ref="K53">MATCH($J53,ABS($O53:$DJ53),0)</f>
        <v>1</v>
      </c>
      <c r="L53" s="35" t="s">
        <v>66</v>
      </c>
      <c r="O53" s="36">
        <f t="shared" si="28"/>
        <v>0</v>
      </c>
      <c r="P53" s="36">
        <f t="shared" ref="P53:CA56" si="29">IF($A53&lt;&gt;0,10*LOG10($C53*$E53)+13.2-20*LOG10(SQRT(P$10^2+($D53-$C$6)^2))-SQRT(P$10^2+($D53-$C$6)^2)/200-10*LOG10($H53)+10*LOG10(SQRT(($C$6-$C$5)^2+($C$7+P$10)^2))+7*LOG10(5+($G53+SQRT(P$10^2+($B53-$C$6)^2)-SQRT(($C$6-$C$5)^2+($C$7+P$10)^2))*(70+0.25*SQRT(($C$6-$C$5)^2+($C$7+P$10)^2))/(1+0.2*($G53+SQRT(P$10^2+($B53-$C$6)^2)-SQRT(($C$6-$C$5)^2+($C$7+P$10)^2)))),0)</f>
        <v>0</v>
      </c>
      <c r="Q53" s="36">
        <f t="shared" si="29"/>
        <v>0</v>
      </c>
      <c r="R53" s="36">
        <f t="shared" si="29"/>
        <v>0</v>
      </c>
      <c r="S53" s="36">
        <f t="shared" si="29"/>
        <v>0</v>
      </c>
      <c r="T53" s="36">
        <f t="shared" si="29"/>
        <v>0</v>
      </c>
      <c r="U53" s="36">
        <f t="shared" si="29"/>
        <v>0</v>
      </c>
      <c r="V53" s="36">
        <f t="shared" si="29"/>
        <v>0</v>
      </c>
      <c r="W53" s="36">
        <f t="shared" si="29"/>
        <v>0</v>
      </c>
      <c r="X53" s="36">
        <f t="shared" si="29"/>
        <v>0</v>
      </c>
      <c r="Y53" s="36">
        <f t="shared" si="29"/>
        <v>0</v>
      </c>
      <c r="Z53" s="36">
        <f t="shared" si="29"/>
        <v>0</v>
      </c>
      <c r="AA53" s="36">
        <f t="shared" si="29"/>
        <v>0</v>
      </c>
      <c r="AB53" s="36">
        <f t="shared" si="29"/>
        <v>0</v>
      </c>
      <c r="AC53" s="36">
        <f t="shared" si="29"/>
        <v>0</v>
      </c>
      <c r="AD53" s="36">
        <f t="shared" si="29"/>
        <v>0</v>
      </c>
      <c r="AE53" s="36">
        <f t="shared" si="29"/>
        <v>0</v>
      </c>
      <c r="AF53" s="36">
        <f t="shared" si="29"/>
        <v>0</v>
      </c>
      <c r="AG53" s="36">
        <f t="shared" si="29"/>
        <v>0</v>
      </c>
      <c r="AH53" s="36">
        <f t="shared" si="29"/>
        <v>0</v>
      </c>
      <c r="AI53" s="36">
        <f t="shared" si="29"/>
        <v>0</v>
      </c>
      <c r="AJ53" s="36">
        <f t="shared" si="29"/>
        <v>0</v>
      </c>
      <c r="AK53" s="36">
        <f t="shared" si="29"/>
        <v>0</v>
      </c>
      <c r="AL53" s="36">
        <f t="shared" si="29"/>
        <v>0</v>
      </c>
      <c r="AM53" s="36">
        <f t="shared" si="29"/>
        <v>0</v>
      </c>
      <c r="AN53" s="36">
        <f t="shared" si="29"/>
        <v>0</v>
      </c>
      <c r="AO53" s="36">
        <f t="shared" si="29"/>
        <v>0</v>
      </c>
      <c r="AP53" s="36">
        <f t="shared" si="29"/>
        <v>0</v>
      </c>
      <c r="AQ53" s="36">
        <f t="shared" si="29"/>
        <v>0</v>
      </c>
      <c r="AR53" s="36">
        <f t="shared" si="29"/>
        <v>0</v>
      </c>
      <c r="AS53" s="36">
        <f t="shared" si="29"/>
        <v>0</v>
      </c>
      <c r="AT53" s="36">
        <f t="shared" si="29"/>
        <v>0</v>
      </c>
      <c r="AU53" s="36">
        <f t="shared" si="29"/>
        <v>0</v>
      </c>
      <c r="AV53" s="36">
        <f t="shared" si="29"/>
        <v>0</v>
      </c>
      <c r="AW53" s="36">
        <f t="shared" si="29"/>
        <v>0</v>
      </c>
      <c r="AX53" s="36">
        <f t="shared" si="29"/>
        <v>0</v>
      </c>
      <c r="AY53" s="36">
        <f t="shared" si="29"/>
        <v>0</v>
      </c>
      <c r="AZ53" s="36">
        <f t="shared" si="29"/>
        <v>0</v>
      </c>
      <c r="BA53" s="36">
        <f t="shared" si="29"/>
        <v>0</v>
      </c>
      <c r="BB53" s="36">
        <f t="shared" si="29"/>
        <v>0</v>
      </c>
      <c r="BC53" s="36">
        <f t="shared" si="29"/>
        <v>0</v>
      </c>
      <c r="BD53" s="36">
        <f t="shared" si="29"/>
        <v>0</v>
      </c>
      <c r="BE53" s="36">
        <f t="shared" si="29"/>
        <v>0</v>
      </c>
      <c r="BF53" s="36">
        <f t="shared" si="29"/>
        <v>0</v>
      </c>
      <c r="BG53" s="36">
        <f t="shared" si="29"/>
        <v>0</v>
      </c>
      <c r="BH53" s="36">
        <f t="shared" si="29"/>
        <v>0</v>
      </c>
      <c r="BI53" s="36">
        <f t="shared" si="29"/>
        <v>0</v>
      </c>
      <c r="BJ53" s="36">
        <f t="shared" si="29"/>
        <v>0</v>
      </c>
      <c r="BK53" s="36">
        <f t="shared" si="29"/>
        <v>0</v>
      </c>
      <c r="BL53" s="36">
        <f t="shared" si="29"/>
        <v>0</v>
      </c>
      <c r="BM53" s="36">
        <f t="shared" si="29"/>
        <v>0</v>
      </c>
      <c r="BN53" s="36">
        <f t="shared" si="29"/>
        <v>0</v>
      </c>
      <c r="BO53" s="36">
        <f t="shared" si="29"/>
        <v>0</v>
      </c>
      <c r="BP53" s="36">
        <f t="shared" si="29"/>
        <v>0</v>
      </c>
      <c r="BQ53" s="36">
        <f t="shared" si="29"/>
        <v>0</v>
      </c>
      <c r="BR53" s="36">
        <f t="shared" si="29"/>
        <v>0</v>
      </c>
      <c r="BS53" s="36">
        <f t="shared" si="29"/>
        <v>0</v>
      </c>
      <c r="BT53" s="36">
        <f t="shared" si="29"/>
        <v>0</v>
      </c>
      <c r="BU53" s="36">
        <f t="shared" si="29"/>
        <v>0</v>
      </c>
      <c r="BV53" s="36">
        <f t="shared" si="29"/>
        <v>0</v>
      </c>
      <c r="BW53" s="36">
        <f t="shared" si="29"/>
        <v>0</v>
      </c>
      <c r="BX53" s="36">
        <f t="shared" si="29"/>
        <v>0</v>
      </c>
      <c r="BY53" s="36">
        <f t="shared" si="29"/>
        <v>0</v>
      </c>
      <c r="BZ53" s="36">
        <f t="shared" si="29"/>
        <v>0</v>
      </c>
      <c r="CA53" s="36">
        <f t="shared" si="29"/>
        <v>0</v>
      </c>
      <c r="CB53" s="36">
        <f t="shared" si="26"/>
        <v>0</v>
      </c>
      <c r="CC53" s="36">
        <f t="shared" si="26"/>
        <v>0</v>
      </c>
      <c r="CD53" s="36">
        <f t="shared" si="26"/>
        <v>0</v>
      </c>
      <c r="CE53" s="36">
        <f t="shared" si="26"/>
        <v>0</v>
      </c>
      <c r="CF53" s="36">
        <f t="shared" si="26"/>
        <v>0</v>
      </c>
      <c r="CG53" s="36">
        <f t="shared" si="26"/>
        <v>0</v>
      </c>
      <c r="CH53" s="36">
        <f t="shared" si="26"/>
        <v>0</v>
      </c>
      <c r="CI53" s="36">
        <f t="shared" si="26"/>
        <v>0</v>
      </c>
      <c r="CJ53" s="36">
        <f t="shared" si="26"/>
        <v>0</v>
      </c>
      <c r="CK53" s="36">
        <f t="shared" si="26"/>
        <v>0</v>
      </c>
      <c r="CL53" s="36">
        <f t="shared" si="26"/>
        <v>0</v>
      </c>
      <c r="CM53" s="36">
        <f t="shared" si="26"/>
        <v>0</v>
      </c>
      <c r="CN53" s="36">
        <f t="shared" si="26"/>
        <v>0</v>
      </c>
      <c r="CO53" s="36">
        <f t="shared" si="26"/>
        <v>0</v>
      </c>
      <c r="CP53" s="36">
        <f t="shared" si="26"/>
        <v>0</v>
      </c>
      <c r="CQ53" s="36">
        <f t="shared" si="26"/>
        <v>0</v>
      </c>
      <c r="CR53" s="36">
        <f t="shared" si="26"/>
        <v>0</v>
      </c>
      <c r="CS53" s="36">
        <f t="shared" si="26"/>
        <v>0</v>
      </c>
      <c r="CT53" s="36">
        <f t="shared" si="26"/>
        <v>0</v>
      </c>
      <c r="CU53" s="36">
        <f t="shared" si="26"/>
        <v>0</v>
      </c>
      <c r="CV53" s="36">
        <f t="shared" si="26"/>
        <v>0</v>
      </c>
      <c r="CW53" s="36">
        <f t="shared" si="26"/>
        <v>0</v>
      </c>
      <c r="CX53" s="36">
        <f t="shared" si="26"/>
        <v>0</v>
      </c>
      <c r="CY53" s="36">
        <f t="shared" si="26"/>
        <v>0</v>
      </c>
      <c r="CZ53" s="36">
        <f t="shared" si="26"/>
        <v>0</v>
      </c>
      <c r="DA53" s="36">
        <f t="shared" si="26"/>
        <v>0</v>
      </c>
      <c r="DB53" s="36">
        <f t="shared" si="26"/>
        <v>0</v>
      </c>
      <c r="DC53" s="36">
        <f t="shared" si="26"/>
        <v>0</v>
      </c>
      <c r="DD53" s="36">
        <f t="shared" si="26"/>
        <v>0</v>
      </c>
      <c r="DE53" s="36">
        <f t="shared" si="26"/>
        <v>0</v>
      </c>
      <c r="DF53" s="36">
        <f t="shared" si="26"/>
        <v>0</v>
      </c>
      <c r="DG53" s="36">
        <f t="shared" si="26"/>
        <v>0</v>
      </c>
      <c r="DH53" s="36">
        <f t="shared" si="26"/>
        <v>0</v>
      </c>
      <c r="DI53" s="36">
        <f t="shared" si="26"/>
        <v>0</v>
      </c>
      <c r="DJ53" s="36">
        <f t="shared" si="26"/>
        <v>0</v>
      </c>
    </row>
    <row r="54" spans="1:114" x14ac:dyDescent="0.25">
      <c r="A54" s="25">
        <f>IF(Defects!$B48="",0,Defects!$B48)</f>
        <v>0</v>
      </c>
      <c r="B54" s="27">
        <f>Defects!D48</f>
        <v>0</v>
      </c>
      <c r="C54" s="22">
        <f>IF(Defects!O48="&lt; 4",2,IF(Defects!O48="4 - 8",6,IF(Defects!O48="8 - 15",11.5,IF(Defects!O48="15 - 35",25,IF(Defects!O48="35 - 65",50,IF(Defects!O48="65 - 125",95,IF(Defects!O48="125 - 235",180,IF(Defects!O48="235 - 415",325,IF(Defects!O48="&gt; 415",600,0)))))))))*IF(Defects!P48="&lt; 4",2,IF(Defects!P48="4 - 8",6,IF(Defects!P48="8 - 15",11.5,IF(Defects!P48="15 - 35",25,IF(Defects!P48="35 - 65",50,IF(Defects!P48="65 - 125",95,IF(Defects!P48="125 - 235",180,IF(Defects!P48="235 - 415",325,IF(Defects!P48="&gt; 415",600,0)))))))))/10000</f>
        <v>0</v>
      </c>
      <c r="D54" s="22">
        <f>IF(Defects!M48="0.0 - 0.5",0.25,IF(Defects!M48="0.5 - 1.0",0.75,IF(Defects!M48="1.0 - 1.5",1.25,IF(Defects!M48="1.5 - 2.0",1.75,IF(Defects!M48="2.0 - 2.5",2.25,IF(Defects!M48="2.5 - 3.0",3.75,IF(Defects!M48="3.0 - 3.5",3.25,IF(Defects!M48="3.5 - 4.0",3.75,IF(Defects!M48="4.0 - 4.5",4.25,IF(Defects!M48="4.5 - 5.0",4.75,IF(Defects!M48="5.0 - 5.5",5.25,IF(Defects!M48="5.5 - 6.0",5.75,IF(Defects!M48="6.0 - 6.5",6.25,IF(Defects!M48="6.5 - 7.0",6.75,IF(Defects!M48="7.0 - 7.5",7.25,IF(Defects!M48="7.5 - 8.0",7.75,IF(Defects!M48="8.0 - 8.5",8.25,IF(Defects!M48="8.5 - 9.0",8.75,IF(Defects!M48="9.0 - 9.5",9.25,IF(Defects!M48="9.5 - 10.0",9.75,0))))))))))))))))))))</f>
        <v>0</v>
      </c>
      <c r="E54" s="27">
        <f>IF(Defects!L48="yes",1,IF(Defects!L48="no",0.5,0))</f>
        <v>0</v>
      </c>
      <c r="G54" s="46">
        <f t="shared" si="18"/>
        <v>0</v>
      </c>
      <c r="H54" s="29">
        <f t="shared" si="19"/>
        <v>0</v>
      </c>
      <c r="J54" s="34">
        <f t="array" ref="J54">MIN(ABS($O54:$DJ54))</f>
        <v>0</v>
      </c>
      <c r="K54" s="34">
        <f t="array" ref="K54">MATCH($J54,ABS($O54:$DJ54),0)</f>
        <v>1</v>
      </c>
      <c r="L54" s="35" t="s">
        <v>66</v>
      </c>
      <c r="O54" s="36">
        <f t="shared" si="28"/>
        <v>0</v>
      </c>
      <c r="P54" s="36">
        <f t="shared" si="29"/>
        <v>0</v>
      </c>
      <c r="Q54" s="36">
        <f t="shared" si="29"/>
        <v>0</v>
      </c>
      <c r="R54" s="36">
        <f t="shared" si="29"/>
        <v>0</v>
      </c>
      <c r="S54" s="36">
        <f t="shared" si="29"/>
        <v>0</v>
      </c>
      <c r="T54" s="36">
        <f t="shared" si="29"/>
        <v>0</v>
      </c>
      <c r="U54" s="36">
        <f t="shared" si="29"/>
        <v>0</v>
      </c>
      <c r="V54" s="36">
        <f t="shared" si="29"/>
        <v>0</v>
      </c>
      <c r="W54" s="36">
        <f t="shared" si="29"/>
        <v>0</v>
      </c>
      <c r="X54" s="36">
        <f t="shared" si="29"/>
        <v>0</v>
      </c>
      <c r="Y54" s="36">
        <f t="shared" si="29"/>
        <v>0</v>
      </c>
      <c r="Z54" s="36">
        <f t="shared" si="29"/>
        <v>0</v>
      </c>
      <c r="AA54" s="36">
        <f t="shared" si="29"/>
        <v>0</v>
      </c>
      <c r="AB54" s="36">
        <f t="shared" si="29"/>
        <v>0</v>
      </c>
      <c r="AC54" s="36">
        <f t="shared" si="29"/>
        <v>0</v>
      </c>
      <c r="AD54" s="36">
        <f t="shared" si="29"/>
        <v>0</v>
      </c>
      <c r="AE54" s="36">
        <f t="shared" si="29"/>
        <v>0</v>
      </c>
      <c r="AF54" s="36">
        <f t="shared" si="29"/>
        <v>0</v>
      </c>
      <c r="AG54" s="36">
        <f t="shared" si="29"/>
        <v>0</v>
      </c>
      <c r="AH54" s="36">
        <f t="shared" si="29"/>
        <v>0</v>
      </c>
      <c r="AI54" s="36">
        <f t="shared" si="29"/>
        <v>0</v>
      </c>
      <c r="AJ54" s="36">
        <f t="shared" si="29"/>
        <v>0</v>
      </c>
      <c r="AK54" s="36">
        <f t="shared" si="29"/>
        <v>0</v>
      </c>
      <c r="AL54" s="36">
        <f t="shared" si="29"/>
        <v>0</v>
      </c>
      <c r="AM54" s="36">
        <f t="shared" si="29"/>
        <v>0</v>
      </c>
      <c r="AN54" s="36">
        <f t="shared" si="29"/>
        <v>0</v>
      </c>
      <c r="AO54" s="36">
        <f t="shared" si="29"/>
        <v>0</v>
      </c>
      <c r="AP54" s="36">
        <f t="shared" si="29"/>
        <v>0</v>
      </c>
      <c r="AQ54" s="36">
        <f t="shared" si="29"/>
        <v>0</v>
      </c>
      <c r="AR54" s="36">
        <f t="shared" si="29"/>
        <v>0</v>
      </c>
      <c r="AS54" s="36">
        <f t="shared" si="29"/>
        <v>0</v>
      </c>
      <c r="AT54" s="36">
        <f t="shared" si="29"/>
        <v>0</v>
      </c>
      <c r="AU54" s="36">
        <f t="shared" si="29"/>
        <v>0</v>
      </c>
      <c r="AV54" s="36">
        <f t="shared" si="29"/>
        <v>0</v>
      </c>
      <c r="AW54" s="36">
        <f t="shared" si="29"/>
        <v>0</v>
      </c>
      <c r="AX54" s="36">
        <f t="shared" si="29"/>
        <v>0</v>
      </c>
      <c r="AY54" s="36">
        <f t="shared" si="29"/>
        <v>0</v>
      </c>
      <c r="AZ54" s="36">
        <f t="shared" si="29"/>
        <v>0</v>
      </c>
      <c r="BA54" s="36">
        <f t="shared" si="29"/>
        <v>0</v>
      </c>
      <c r="BB54" s="36">
        <f t="shared" si="29"/>
        <v>0</v>
      </c>
      <c r="BC54" s="36">
        <f t="shared" si="29"/>
        <v>0</v>
      </c>
      <c r="BD54" s="36">
        <f t="shared" si="29"/>
        <v>0</v>
      </c>
      <c r="BE54" s="36">
        <f t="shared" si="29"/>
        <v>0</v>
      </c>
      <c r="BF54" s="36">
        <f t="shared" si="29"/>
        <v>0</v>
      </c>
      <c r="BG54" s="36">
        <f t="shared" si="29"/>
        <v>0</v>
      </c>
      <c r="BH54" s="36">
        <f t="shared" si="29"/>
        <v>0</v>
      </c>
      <c r="BI54" s="36">
        <f t="shared" si="29"/>
        <v>0</v>
      </c>
      <c r="BJ54" s="36">
        <f t="shared" si="29"/>
        <v>0</v>
      </c>
      <c r="BK54" s="36">
        <f t="shared" si="29"/>
        <v>0</v>
      </c>
      <c r="BL54" s="36">
        <f t="shared" si="29"/>
        <v>0</v>
      </c>
      <c r="BM54" s="36">
        <f t="shared" si="29"/>
        <v>0</v>
      </c>
      <c r="BN54" s="36">
        <f t="shared" si="29"/>
        <v>0</v>
      </c>
      <c r="BO54" s="36">
        <f t="shared" si="29"/>
        <v>0</v>
      </c>
      <c r="BP54" s="36">
        <f t="shared" si="29"/>
        <v>0</v>
      </c>
      <c r="BQ54" s="36">
        <f t="shared" si="29"/>
        <v>0</v>
      </c>
      <c r="BR54" s="36">
        <f t="shared" si="29"/>
        <v>0</v>
      </c>
      <c r="BS54" s="36">
        <f t="shared" si="29"/>
        <v>0</v>
      </c>
      <c r="BT54" s="36">
        <f t="shared" si="29"/>
        <v>0</v>
      </c>
      <c r="BU54" s="36">
        <f t="shared" si="29"/>
        <v>0</v>
      </c>
      <c r="BV54" s="36">
        <f t="shared" si="29"/>
        <v>0</v>
      </c>
      <c r="BW54" s="36">
        <f t="shared" si="29"/>
        <v>0</v>
      </c>
      <c r="BX54" s="36">
        <f t="shared" si="29"/>
        <v>0</v>
      </c>
      <c r="BY54" s="36">
        <f t="shared" si="29"/>
        <v>0</v>
      </c>
      <c r="BZ54" s="36">
        <f t="shared" si="29"/>
        <v>0</v>
      </c>
      <c r="CA54" s="36">
        <f t="shared" si="29"/>
        <v>0</v>
      </c>
      <c r="CB54" s="36">
        <f t="shared" si="26"/>
        <v>0</v>
      </c>
      <c r="CC54" s="36">
        <f t="shared" si="26"/>
        <v>0</v>
      </c>
      <c r="CD54" s="36">
        <f t="shared" si="26"/>
        <v>0</v>
      </c>
      <c r="CE54" s="36">
        <f t="shared" si="26"/>
        <v>0</v>
      </c>
      <c r="CF54" s="36">
        <f t="shared" si="26"/>
        <v>0</v>
      </c>
      <c r="CG54" s="36">
        <f t="shared" si="26"/>
        <v>0</v>
      </c>
      <c r="CH54" s="36">
        <f t="shared" si="26"/>
        <v>0</v>
      </c>
      <c r="CI54" s="36">
        <f t="shared" si="26"/>
        <v>0</v>
      </c>
      <c r="CJ54" s="36">
        <f t="shared" si="26"/>
        <v>0</v>
      </c>
      <c r="CK54" s="36">
        <f t="shared" si="26"/>
        <v>0</v>
      </c>
      <c r="CL54" s="36">
        <f t="shared" si="26"/>
        <v>0</v>
      </c>
      <c r="CM54" s="36">
        <f t="shared" si="26"/>
        <v>0</v>
      </c>
      <c r="CN54" s="36">
        <f t="shared" si="26"/>
        <v>0</v>
      </c>
      <c r="CO54" s="36">
        <f t="shared" si="26"/>
        <v>0</v>
      </c>
      <c r="CP54" s="36">
        <f t="shared" si="26"/>
        <v>0</v>
      </c>
      <c r="CQ54" s="36">
        <f t="shared" si="26"/>
        <v>0</v>
      </c>
      <c r="CR54" s="36">
        <f t="shared" si="26"/>
        <v>0</v>
      </c>
      <c r="CS54" s="36">
        <f t="shared" si="26"/>
        <v>0</v>
      </c>
      <c r="CT54" s="36">
        <f t="shared" si="26"/>
        <v>0</v>
      </c>
      <c r="CU54" s="36">
        <f t="shared" si="26"/>
        <v>0</v>
      </c>
      <c r="CV54" s="36">
        <f t="shared" si="26"/>
        <v>0</v>
      </c>
      <c r="CW54" s="36">
        <f t="shared" si="26"/>
        <v>0</v>
      </c>
      <c r="CX54" s="36">
        <f t="shared" si="26"/>
        <v>0</v>
      </c>
      <c r="CY54" s="36">
        <f t="shared" si="26"/>
        <v>0</v>
      </c>
      <c r="CZ54" s="36">
        <f t="shared" si="26"/>
        <v>0</v>
      </c>
      <c r="DA54" s="36">
        <f t="shared" si="26"/>
        <v>0</v>
      </c>
      <c r="DB54" s="36">
        <f t="shared" si="26"/>
        <v>0</v>
      </c>
      <c r="DC54" s="36">
        <f t="shared" si="26"/>
        <v>0</v>
      </c>
      <c r="DD54" s="36">
        <f t="shared" si="26"/>
        <v>0</v>
      </c>
      <c r="DE54" s="36">
        <f t="shared" si="26"/>
        <v>0</v>
      </c>
      <c r="DF54" s="36">
        <f t="shared" si="26"/>
        <v>0</v>
      </c>
      <c r="DG54" s="36">
        <f t="shared" si="26"/>
        <v>0</v>
      </c>
      <c r="DH54" s="36">
        <f t="shared" si="26"/>
        <v>0</v>
      </c>
      <c r="DI54" s="36">
        <f t="shared" si="26"/>
        <v>0</v>
      </c>
      <c r="DJ54" s="36">
        <f t="shared" si="26"/>
        <v>0</v>
      </c>
    </row>
    <row r="55" spans="1:114" x14ac:dyDescent="0.25">
      <c r="A55" s="25">
        <f>IF(Defects!$B49="",0,Defects!$B49)</f>
        <v>0</v>
      </c>
      <c r="B55" s="27">
        <f>Defects!D49</f>
        <v>0</v>
      </c>
      <c r="C55" s="22">
        <f>IF(Defects!O49="&lt; 4",2,IF(Defects!O49="4 - 8",6,IF(Defects!O49="8 - 15",11.5,IF(Defects!O49="15 - 35",25,IF(Defects!O49="35 - 65",50,IF(Defects!O49="65 - 125",95,IF(Defects!O49="125 - 235",180,IF(Defects!O49="235 - 415",325,IF(Defects!O49="&gt; 415",600,0)))))))))*IF(Defects!P49="&lt; 4",2,IF(Defects!P49="4 - 8",6,IF(Defects!P49="8 - 15",11.5,IF(Defects!P49="15 - 35",25,IF(Defects!P49="35 - 65",50,IF(Defects!P49="65 - 125",95,IF(Defects!P49="125 - 235",180,IF(Defects!P49="235 - 415",325,IF(Defects!P49="&gt; 415",600,0)))))))))/10000</f>
        <v>0</v>
      </c>
      <c r="D55" s="22">
        <f>IF(Defects!M49="0.0 - 0.5",0.25,IF(Defects!M49="0.5 - 1.0",0.75,IF(Defects!M49="1.0 - 1.5",1.25,IF(Defects!M49="1.5 - 2.0",1.75,IF(Defects!M49="2.0 - 2.5",2.25,IF(Defects!M49="2.5 - 3.0",3.75,IF(Defects!M49="3.0 - 3.5",3.25,IF(Defects!M49="3.5 - 4.0",3.75,IF(Defects!M49="4.0 - 4.5",4.25,IF(Defects!M49="4.5 - 5.0",4.75,IF(Defects!M49="5.0 - 5.5",5.25,IF(Defects!M49="5.5 - 6.0",5.75,IF(Defects!M49="6.0 - 6.5",6.25,IF(Defects!M49="6.5 - 7.0",6.75,IF(Defects!M49="7.0 - 7.5",7.25,IF(Defects!M49="7.5 - 8.0",7.75,IF(Defects!M49="8.0 - 8.5",8.25,IF(Defects!M49="8.5 - 9.0",8.75,IF(Defects!M49="9.0 - 9.5",9.25,IF(Defects!M49="9.5 - 10.0",9.75,0))))))))))))))))))))</f>
        <v>0</v>
      </c>
      <c r="E55" s="27">
        <f>IF(Defects!L49="yes",1,IF(Defects!L49="no",0.5,0))</f>
        <v>0</v>
      </c>
      <c r="G55" s="46">
        <f t="shared" si="18"/>
        <v>0</v>
      </c>
      <c r="H55" s="29">
        <f t="shared" si="19"/>
        <v>0</v>
      </c>
      <c r="J55" s="34">
        <f t="array" ref="J55">MIN(ABS($O55:$DJ55))</f>
        <v>0</v>
      </c>
      <c r="K55" s="34">
        <f t="array" ref="K55">MATCH($J55,ABS($O55:$DJ55),0)</f>
        <v>1</v>
      </c>
      <c r="L55" s="35" t="s">
        <v>66</v>
      </c>
      <c r="O55" s="36">
        <f t="shared" si="28"/>
        <v>0</v>
      </c>
      <c r="P55" s="36">
        <f t="shared" si="29"/>
        <v>0</v>
      </c>
      <c r="Q55" s="36">
        <f t="shared" si="29"/>
        <v>0</v>
      </c>
      <c r="R55" s="36">
        <f t="shared" si="29"/>
        <v>0</v>
      </c>
      <c r="S55" s="36">
        <f t="shared" si="29"/>
        <v>0</v>
      </c>
      <c r="T55" s="36">
        <f t="shared" si="29"/>
        <v>0</v>
      </c>
      <c r="U55" s="36">
        <f t="shared" si="29"/>
        <v>0</v>
      </c>
      <c r="V55" s="36">
        <f t="shared" si="29"/>
        <v>0</v>
      </c>
      <c r="W55" s="36">
        <f t="shared" si="29"/>
        <v>0</v>
      </c>
      <c r="X55" s="36">
        <f t="shared" si="29"/>
        <v>0</v>
      </c>
      <c r="Y55" s="36">
        <f t="shared" si="29"/>
        <v>0</v>
      </c>
      <c r="Z55" s="36">
        <f t="shared" si="29"/>
        <v>0</v>
      </c>
      <c r="AA55" s="36">
        <f t="shared" si="29"/>
        <v>0</v>
      </c>
      <c r="AB55" s="36">
        <f t="shared" si="29"/>
        <v>0</v>
      </c>
      <c r="AC55" s="36">
        <f t="shared" si="29"/>
        <v>0</v>
      </c>
      <c r="AD55" s="36">
        <f t="shared" si="29"/>
        <v>0</v>
      </c>
      <c r="AE55" s="36">
        <f t="shared" si="29"/>
        <v>0</v>
      </c>
      <c r="AF55" s="36">
        <f t="shared" si="29"/>
        <v>0</v>
      </c>
      <c r="AG55" s="36">
        <f t="shared" si="29"/>
        <v>0</v>
      </c>
      <c r="AH55" s="36">
        <f t="shared" si="29"/>
        <v>0</v>
      </c>
      <c r="AI55" s="36">
        <f t="shared" si="29"/>
        <v>0</v>
      </c>
      <c r="AJ55" s="36">
        <f t="shared" si="29"/>
        <v>0</v>
      </c>
      <c r="AK55" s="36">
        <f t="shared" si="29"/>
        <v>0</v>
      </c>
      <c r="AL55" s="36">
        <f t="shared" si="29"/>
        <v>0</v>
      </c>
      <c r="AM55" s="36">
        <f t="shared" si="29"/>
        <v>0</v>
      </c>
      <c r="AN55" s="36">
        <f t="shared" si="29"/>
        <v>0</v>
      </c>
      <c r="AO55" s="36">
        <f t="shared" si="29"/>
        <v>0</v>
      </c>
      <c r="AP55" s="36">
        <f t="shared" si="29"/>
        <v>0</v>
      </c>
      <c r="AQ55" s="36">
        <f t="shared" si="29"/>
        <v>0</v>
      </c>
      <c r="AR55" s="36">
        <f t="shared" si="29"/>
        <v>0</v>
      </c>
      <c r="AS55" s="36">
        <f t="shared" si="29"/>
        <v>0</v>
      </c>
      <c r="AT55" s="36">
        <f t="shared" si="29"/>
        <v>0</v>
      </c>
      <c r="AU55" s="36">
        <f t="shared" si="29"/>
        <v>0</v>
      </c>
      <c r="AV55" s="36">
        <f t="shared" si="29"/>
        <v>0</v>
      </c>
      <c r="AW55" s="36">
        <f t="shared" si="29"/>
        <v>0</v>
      </c>
      <c r="AX55" s="36">
        <f t="shared" si="29"/>
        <v>0</v>
      </c>
      <c r="AY55" s="36">
        <f t="shared" si="29"/>
        <v>0</v>
      </c>
      <c r="AZ55" s="36">
        <f t="shared" si="29"/>
        <v>0</v>
      </c>
      <c r="BA55" s="36">
        <f t="shared" si="29"/>
        <v>0</v>
      </c>
      <c r="BB55" s="36">
        <f t="shared" si="29"/>
        <v>0</v>
      </c>
      <c r="BC55" s="36">
        <f t="shared" si="29"/>
        <v>0</v>
      </c>
      <c r="BD55" s="36">
        <f t="shared" si="29"/>
        <v>0</v>
      </c>
      <c r="BE55" s="36">
        <f t="shared" si="29"/>
        <v>0</v>
      </c>
      <c r="BF55" s="36">
        <f t="shared" si="29"/>
        <v>0</v>
      </c>
      <c r="BG55" s="36">
        <f t="shared" si="29"/>
        <v>0</v>
      </c>
      <c r="BH55" s="36">
        <f t="shared" si="29"/>
        <v>0</v>
      </c>
      <c r="BI55" s="36">
        <f t="shared" si="29"/>
        <v>0</v>
      </c>
      <c r="BJ55" s="36">
        <f t="shared" si="29"/>
        <v>0</v>
      </c>
      <c r="BK55" s="36">
        <f t="shared" si="29"/>
        <v>0</v>
      </c>
      <c r="BL55" s="36">
        <f t="shared" si="29"/>
        <v>0</v>
      </c>
      <c r="BM55" s="36">
        <f t="shared" si="29"/>
        <v>0</v>
      </c>
      <c r="BN55" s="36">
        <f t="shared" si="29"/>
        <v>0</v>
      </c>
      <c r="BO55" s="36">
        <f t="shared" si="29"/>
        <v>0</v>
      </c>
      <c r="BP55" s="36">
        <f t="shared" si="29"/>
        <v>0</v>
      </c>
      <c r="BQ55" s="36">
        <f t="shared" si="29"/>
        <v>0</v>
      </c>
      <c r="BR55" s="36">
        <f t="shared" si="29"/>
        <v>0</v>
      </c>
      <c r="BS55" s="36">
        <f t="shared" si="29"/>
        <v>0</v>
      </c>
      <c r="BT55" s="36">
        <f t="shared" si="29"/>
        <v>0</v>
      </c>
      <c r="BU55" s="36">
        <f t="shared" si="29"/>
        <v>0</v>
      </c>
      <c r="BV55" s="36">
        <f t="shared" si="29"/>
        <v>0</v>
      </c>
      <c r="BW55" s="36">
        <f t="shared" si="29"/>
        <v>0</v>
      </c>
      <c r="BX55" s="36">
        <f t="shared" si="29"/>
        <v>0</v>
      </c>
      <c r="BY55" s="36">
        <f t="shared" si="29"/>
        <v>0</v>
      </c>
      <c r="BZ55" s="36">
        <f t="shared" si="29"/>
        <v>0</v>
      </c>
      <c r="CA55" s="36">
        <f t="shared" si="29"/>
        <v>0</v>
      </c>
      <c r="CB55" s="36">
        <f t="shared" si="26"/>
        <v>0</v>
      </c>
      <c r="CC55" s="36">
        <f t="shared" si="26"/>
        <v>0</v>
      </c>
      <c r="CD55" s="36">
        <f t="shared" si="26"/>
        <v>0</v>
      </c>
      <c r="CE55" s="36">
        <f t="shared" si="26"/>
        <v>0</v>
      </c>
      <c r="CF55" s="36">
        <f t="shared" si="26"/>
        <v>0</v>
      </c>
      <c r="CG55" s="36">
        <f t="shared" si="26"/>
        <v>0</v>
      </c>
      <c r="CH55" s="36">
        <f t="shared" si="26"/>
        <v>0</v>
      </c>
      <c r="CI55" s="36">
        <f t="shared" si="26"/>
        <v>0</v>
      </c>
      <c r="CJ55" s="36">
        <f t="shared" si="26"/>
        <v>0</v>
      </c>
      <c r="CK55" s="36">
        <f t="shared" si="26"/>
        <v>0</v>
      </c>
      <c r="CL55" s="36">
        <f t="shared" si="26"/>
        <v>0</v>
      </c>
      <c r="CM55" s="36">
        <f t="shared" si="26"/>
        <v>0</v>
      </c>
      <c r="CN55" s="36">
        <f t="shared" si="26"/>
        <v>0</v>
      </c>
      <c r="CO55" s="36">
        <f t="shared" si="26"/>
        <v>0</v>
      </c>
      <c r="CP55" s="36">
        <f t="shared" si="26"/>
        <v>0</v>
      </c>
      <c r="CQ55" s="36">
        <f t="shared" si="26"/>
        <v>0</v>
      </c>
      <c r="CR55" s="36">
        <f t="shared" si="26"/>
        <v>0</v>
      </c>
      <c r="CS55" s="36">
        <f t="shared" si="26"/>
        <v>0</v>
      </c>
      <c r="CT55" s="36">
        <f t="shared" si="26"/>
        <v>0</v>
      </c>
      <c r="CU55" s="36">
        <f t="shared" si="26"/>
        <v>0</v>
      </c>
      <c r="CV55" s="36">
        <f t="shared" si="26"/>
        <v>0</v>
      </c>
      <c r="CW55" s="36">
        <f t="shared" si="26"/>
        <v>0</v>
      </c>
      <c r="CX55" s="36">
        <f t="shared" si="26"/>
        <v>0</v>
      </c>
      <c r="CY55" s="36">
        <f t="shared" si="26"/>
        <v>0</v>
      </c>
      <c r="CZ55" s="36">
        <f t="shared" si="26"/>
        <v>0</v>
      </c>
      <c r="DA55" s="36">
        <f t="shared" si="26"/>
        <v>0</v>
      </c>
      <c r="DB55" s="36">
        <f t="shared" si="26"/>
        <v>0</v>
      </c>
      <c r="DC55" s="36">
        <f t="shared" si="26"/>
        <v>0</v>
      </c>
      <c r="DD55" s="36">
        <f t="shared" si="26"/>
        <v>0</v>
      </c>
      <c r="DE55" s="36">
        <f t="shared" si="26"/>
        <v>0</v>
      </c>
      <c r="DF55" s="36">
        <f t="shared" si="26"/>
        <v>0</v>
      </c>
      <c r="DG55" s="36">
        <f t="shared" si="26"/>
        <v>0</v>
      </c>
      <c r="DH55" s="36">
        <f t="shared" si="26"/>
        <v>0</v>
      </c>
      <c r="DI55" s="36">
        <f t="shared" si="26"/>
        <v>0</v>
      </c>
      <c r="DJ55" s="36">
        <f t="shared" si="26"/>
        <v>0</v>
      </c>
    </row>
    <row r="56" spans="1:114" x14ac:dyDescent="0.25">
      <c r="A56" s="25">
        <f>IF(Defects!$B50="",0,Defects!$B50)</f>
        <v>0</v>
      </c>
      <c r="B56" s="27">
        <f>Defects!D50</f>
        <v>0</v>
      </c>
      <c r="C56" s="22">
        <f>IF(Defects!O50="&lt; 4",2,IF(Defects!O50="4 - 8",6,IF(Defects!O50="8 - 15",11.5,IF(Defects!O50="15 - 35",25,IF(Defects!O50="35 - 65",50,IF(Defects!O50="65 - 125",95,IF(Defects!O50="125 - 235",180,IF(Defects!O50="235 - 415",325,IF(Defects!O50="&gt; 415",600,0)))))))))*IF(Defects!P50="&lt; 4",2,IF(Defects!P50="4 - 8",6,IF(Defects!P50="8 - 15",11.5,IF(Defects!P50="15 - 35",25,IF(Defects!P50="35 - 65",50,IF(Defects!P50="65 - 125",95,IF(Defects!P50="125 - 235",180,IF(Defects!P50="235 - 415",325,IF(Defects!P50="&gt; 415",600,0)))))))))/10000</f>
        <v>0</v>
      </c>
      <c r="D56" s="22">
        <f>IF(Defects!M50="0.0 - 0.5",0.25,IF(Defects!M50="0.5 - 1.0",0.75,IF(Defects!M50="1.0 - 1.5",1.25,IF(Defects!M50="1.5 - 2.0",1.75,IF(Defects!M50="2.0 - 2.5",2.25,IF(Defects!M50="2.5 - 3.0",3.75,IF(Defects!M50="3.0 - 3.5",3.25,IF(Defects!M50="3.5 - 4.0",3.75,IF(Defects!M50="4.0 - 4.5",4.25,IF(Defects!M50="4.5 - 5.0",4.75,IF(Defects!M50="5.0 - 5.5",5.25,IF(Defects!M50="5.5 - 6.0",5.75,IF(Defects!M50="6.0 - 6.5",6.25,IF(Defects!M50="6.5 - 7.0",6.75,IF(Defects!M50="7.0 - 7.5",7.25,IF(Defects!M50="7.5 - 8.0",7.75,IF(Defects!M50="8.0 - 8.5",8.25,IF(Defects!M50="8.5 - 9.0",8.75,IF(Defects!M50="9.0 - 9.5",9.25,IF(Defects!M50="9.5 - 10.0",9.75,0))))))))))))))))))))</f>
        <v>0</v>
      </c>
      <c r="E56" s="27">
        <f>IF(Defects!L50="yes",1,IF(Defects!L50="no",0.5,0))</f>
        <v>0</v>
      </c>
      <c r="G56" s="46">
        <f t="shared" si="18"/>
        <v>0</v>
      </c>
      <c r="H56" s="29">
        <f t="shared" si="19"/>
        <v>0</v>
      </c>
      <c r="J56" s="34">
        <f t="array" ref="J56">MIN(ABS($O56:$DJ56))</f>
        <v>0</v>
      </c>
      <c r="K56" s="34">
        <f t="array" ref="K56">MATCH($J56,ABS($O56:$DJ56),0)</f>
        <v>1</v>
      </c>
      <c r="L56" s="35" t="s">
        <v>66</v>
      </c>
      <c r="O56" s="36">
        <f t="shared" si="28"/>
        <v>0</v>
      </c>
      <c r="P56" s="36">
        <f t="shared" si="29"/>
        <v>0</v>
      </c>
      <c r="Q56" s="36">
        <f t="shared" si="29"/>
        <v>0</v>
      </c>
      <c r="R56" s="36">
        <f t="shared" si="29"/>
        <v>0</v>
      </c>
      <c r="S56" s="36">
        <f t="shared" si="29"/>
        <v>0</v>
      </c>
      <c r="T56" s="36">
        <f t="shared" si="29"/>
        <v>0</v>
      </c>
      <c r="U56" s="36">
        <f t="shared" si="29"/>
        <v>0</v>
      </c>
      <c r="V56" s="36">
        <f t="shared" si="29"/>
        <v>0</v>
      </c>
      <c r="W56" s="36">
        <f t="shared" si="29"/>
        <v>0</v>
      </c>
      <c r="X56" s="36">
        <f t="shared" si="29"/>
        <v>0</v>
      </c>
      <c r="Y56" s="36">
        <f t="shared" si="29"/>
        <v>0</v>
      </c>
      <c r="Z56" s="36">
        <f t="shared" si="29"/>
        <v>0</v>
      </c>
      <c r="AA56" s="36">
        <f t="shared" si="29"/>
        <v>0</v>
      </c>
      <c r="AB56" s="36">
        <f t="shared" si="29"/>
        <v>0</v>
      </c>
      <c r="AC56" s="36">
        <f t="shared" si="29"/>
        <v>0</v>
      </c>
      <c r="AD56" s="36">
        <f t="shared" si="29"/>
        <v>0</v>
      </c>
      <c r="AE56" s="36">
        <f t="shared" si="29"/>
        <v>0</v>
      </c>
      <c r="AF56" s="36">
        <f t="shared" si="29"/>
        <v>0</v>
      </c>
      <c r="AG56" s="36">
        <f t="shared" si="29"/>
        <v>0</v>
      </c>
      <c r="AH56" s="36">
        <f t="shared" si="29"/>
        <v>0</v>
      </c>
      <c r="AI56" s="36">
        <f t="shared" si="29"/>
        <v>0</v>
      </c>
      <c r="AJ56" s="36">
        <f t="shared" si="29"/>
        <v>0</v>
      </c>
      <c r="AK56" s="36">
        <f t="shared" si="29"/>
        <v>0</v>
      </c>
      <c r="AL56" s="36">
        <f t="shared" si="29"/>
        <v>0</v>
      </c>
      <c r="AM56" s="36">
        <f t="shared" si="29"/>
        <v>0</v>
      </c>
      <c r="AN56" s="36">
        <f t="shared" si="29"/>
        <v>0</v>
      </c>
      <c r="AO56" s="36">
        <f t="shared" si="29"/>
        <v>0</v>
      </c>
      <c r="AP56" s="36">
        <f t="shared" si="29"/>
        <v>0</v>
      </c>
      <c r="AQ56" s="36">
        <f t="shared" si="29"/>
        <v>0</v>
      </c>
      <c r="AR56" s="36">
        <f t="shared" si="29"/>
        <v>0</v>
      </c>
      <c r="AS56" s="36">
        <f t="shared" si="29"/>
        <v>0</v>
      </c>
      <c r="AT56" s="36">
        <f t="shared" si="29"/>
        <v>0</v>
      </c>
      <c r="AU56" s="36">
        <f t="shared" si="29"/>
        <v>0</v>
      </c>
      <c r="AV56" s="36">
        <f t="shared" si="29"/>
        <v>0</v>
      </c>
      <c r="AW56" s="36">
        <f t="shared" si="29"/>
        <v>0</v>
      </c>
      <c r="AX56" s="36">
        <f t="shared" si="29"/>
        <v>0</v>
      </c>
      <c r="AY56" s="36">
        <f t="shared" si="29"/>
        <v>0</v>
      </c>
      <c r="AZ56" s="36">
        <f t="shared" si="29"/>
        <v>0</v>
      </c>
      <c r="BA56" s="36">
        <f t="shared" si="29"/>
        <v>0</v>
      </c>
      <c r="BB56" s="36">
        <f t="shared" si="29"/>
        <v>0</v>
      </c>
      <c r="BC56" s="36">
        <f t="shared" si="29"/>
        <v>0</v>
      </c>
      <c r="BD56" s="36">
        <f t="shared" si="29"/>
        <v>0</v>
      </c>
      <c r="BE56" s="36">
        <f t="shared" si="29"/>
        <v>0</v>
      </c>
      <c r="BF56" s="36">
        <f t="shared" si="29"/>
        <v>0</v>
      </c>
      <c r="BG56" s="36">
        <f t="shared" si="29"/>
        <v>0</v>
      </c>
      <c r="BH56" s="36">
        <f t="shared" si="29"/>
        <v>0</v>
      </c>
      <c r="BI56" s="36">
        <f t="shared" si="29"/>
        <v>0</v>
      </c>
      <c r="BJ56" s="36">
        <f t="shared" si="29"/>
        <v>0</v>
      </c>
      <c r="BK56" s="36">
        <f t="shared" si="29"/>
        <v>0</v>
      </c>
      <c r="BL56" s="36">
        <f t="shared" si="29"/>
        <v>0</v>
      </c>
      <c r="BM56" s="36">
        <f t="shared" si="29"/>
        <v>0</v>
      </c>
      <c r="BN56" s="36">
        <f t="shared" si="29"/>
        <v>0</v>
      </c>
      <c r="BO56" s="36">
        <f t="shared" si="29"/>
        <v>0</v>
      </c>
      <c r="BP56" s="36">
        <f t="shared" si="29"/>
        <v>0</v>
      </c>
      <c r="BQ56" s="36">
        <f t="shared" si="29"/>
        <v>0</v>
      </c>
      <c r="BR56" s="36">
        <f t="shared" si="29"/>
        <v>0</v>
      </c>
      <c r="BS56" s="36">
        <f t="shared" si="29"/>
        <v>0</v>
      </c>
      <c r="BT56" s="36">
        <f t="shared" si="29"/>
        <v>0</v>
      </c>
      <c r="BU56" s="36">
        <f t="shared" si="29"/>
        <v>0</v>
      </c>
      <c r="BV56" s="36">
        <f t="shared" si="29"/>
        <v>0</v>
      </c>
      <c r="BW56" s="36">
        <f t="shared" si="29"/>
        <v>0</v>
      </c>
      <c r="BX56" s="36">
        <f t="shared" si="29"/>
        <v>0</v>
      </c>
      <c r="BY56" s="36">
        <f t="shared" si="29"/>
        <v>0</v>
      </c>
      <c r="BZ56" s="36">
        <f t="shared" si="29"/>
        <v>0</v>
      </c>
      <c r="CA56" s="36">
        <f t="shared" ref="CA56:DJ59" si="30">IF($A56&lt;&gt;0,10*LOG10($C56*$E56)+13.2-20*LOG10(SQRT(CA$10^2+($D56-$C$6)^2))-SQRT(CA$10^2+($D56-$C$6)^2)/200-10*LOG10($H56)+10*LOG10(SQRT(($C$6-$C$5)^2+($C$7+CA$10)^2))+7*LOG10(5+($G56+SQRT(CA$10^2+($B56-$C$6)^2)-SQRT(($C$6-$C$5)^2+($C$7+CA$10)^2))*(70+0.25*SQRT(($C$6-$C$5)^2+($C$7+CA$10)^2))/(1+0.2*($G56+SQRT(CA$10^2+($B56-$C$6)^2)-SQRT(($C$6-$C$5)^2+($C$7+CA$10)^2)))),0)</f>
        <v>0</v>
      </c>
      <c r="CB56" s="36">
        <f t="shared" si="30"/>
        <v>0</v>
      </c>
      <c r="CC56" s="36">
        <f t="shared" si="30"/>
        <v>0</v>
      </c>
      <c r="CD56" s="36">
        <f t="shared" si="30"/>
        <v>0</v>
      </c>
      <c r="CE56" s="36">
        <f t="shared" si="30"/>
        <v>0</v>
      </c>
      <c r="CF56" s="36">
        <f t="shared" si="30"/>
        <v>0</v>
      </c>
      <c r="CG56" s="36">
        <f t="shared" si="30"/>
        <v>0</v>
      </c>
      <c r="CH56" s="36">
        <f t="shared" si="30"/>
        <v>0</v>
      </c>
      <c r="CI56" s="36">
        <f t="shared" si="30"/>
        <v>0</v>
      </c>
      <c r="CJ56" s="36">
        <f t="shared" si="30"/>
        <v>0</v>
      </c>
      <c r="CK56" s="36">
        <f t="shared" si="30"/>
        <v>0</v>
      </c>
      <c r="CL56" s="36">
        <f t="shared" si="30"/>
        <v>0</v>
      </c>
      <c r="CM56" s="36">
        <f t="shared" si="30"/>
        <v>0</v>
      </c>
      <c r="CN56" s="36">
        <f t="shared" si="30"/>
        <v>0</v>
      </c>
      <c r="CO56" s="36">
        <f t="shared" si="30"/>
        <v>0</v>
      </c>
      <c r="CP56" s="36">
        <f t="shared" si="30"/>
        <v>0</v>
      </c>
      <c r="CQ56" s="36">
        <f t="shared" si="30"/>
        <v>0</v>
      </c>
      <c r="CR56" s="36">
        <f t="shared" si="30"/>
        <v>0</v>
      </c>
      <c r="CS56" s="36">
        <f t="shared" si="30"/>
        <v>0</v>
      </c>
      <c r="CT56" s="36">
        <f t="shared" si="30"/>
        <v>0</v>
      </c>
      <c r="CU56" s="36">
        <f t="shared" si="30"/>
        <v>0</v>
      </c>
      <c r="CV56" s="36">
        <f t="shared" si="30"/>
        <v>0</v>
      </c>
      <c r="CW56" s="36">
        <f t="shared" si="30"/>
        <v>0</v>
      </c>
      <c r="CX56" s="36">
        <f t="shared" si="30"/>
        <v>0</v>
      </c>
      <c r="CY56" s="36">
        <f t="shared" si="30"/>
        <v>0</v>
      </c>
      <c r="CZ56" s="36">
        <f t="shared" si="30"/>
        <v>0</v>
      </c>
      <c r="DA56" s="36">
        <f t="shared" si="30"/>
        <v>0</v>
      </c>
      <c r="DB56" s="36">
        <f t="shared" si="30"/>
        <v>0</v>
      </c>
      <c r="DC56" s="36">
        <f t="shared" si="30"/>
        <v>0</v>
      </c>
      <c r="DD56" s="36">
        <f t="shared" si="30"/>
        <v>0</v>
      </c>
      <c r="DE56" s="36">
        <f t="shared" si="30"/>
        <v>0</v>
      </c>
      <c r="DF56" s="36">
        <f t="shared" si="30"/>
        <v>0</v>
      </c>
      <c r="DG56" s="36">
        <f t="shared" si="30"/>
        <v>0</v>
      </c>
      <c r="DH56" s="36">
        <f t="shared" si="30"/>
        <v>0</v>
      </c>
      <c r="DI56" s="36">
        <f t="shared" si="30"/>
        <v>0</v>
      </c>
      <c r="DJ56" s="36">
        <f t="shared" si="30"/>
        <v>0</v>
      </c>
    </row>
    <row r="57" spans="1:114" x14ac:dyDescent="0.25">
      <c r="A57" s="25">
        <f>IF(Defects!$B51="",0,Defects!$B51)</f>
        <v>0</v>
      </c>
      <c r="B57" s="27">
        <f>Defects!D51</f>
        <v>0</v>
      </c>
      <c r="C57" s="22">
        <f>IF(Defects!O51="&lt; 4",2,IF(Defects!O51="4 - 8",6,IF(Defects!O51="8 - 15",11.5,IF(Defects!O51="15 - 35",25,IF(Defects!O51="35 - 65",50,IF(Defects!O51="65 - 125",95,IF(Defects!O51="125 - 235",180,IF(Defects!O51="235 - 415",325,IF(Defects!O51="&gt; 415",600,0)))))))))*IF(Defects!P51="&lt; 4",2,IF(Defects!P51="4 - 8",6,IF(Defects!P51="8 - 15",11.5,IF(Defects!P51="15 - 35",25,IF(Defects!P51="35 - 65",50,IF(Defects!P51="65 - 125",95,IF(Defects!P51="125 - 235",180,IF(Defects!P51="235 - 415",325,IF(Defects!P51="&gt; 415",600,0)))))))))/10000</f>
        <v>0</v>
      </c>
      <c r="D57" s="22">
        <f>IF(Defects!M51="0.0 - 0.5",0.25,IF(Defects!M51="0.5 - 1.0",0.75,IF(Defects!M51="1.0 - 1.5",1.25,IF(Defects!M51="1.5 - 2.0",1.75,IF(Defects!M51="2.0 - 2.5",2.25,IF(Defects!M51="2.5 - 3.0",3.75,IF(Defects!M51="3.0 - 3.5",3.25,IF(Defects!M51="3.5 - 4.0",3.75,IF(Defects!M51="4.0 - 4.5",4.25,IF(Defects!M51="4.5 - 5.0",4.75,IF(Defects!M51="5.0 - 5.5",5.25,IF(Defects!M51="5.5 - 6.0",5.75,IF(Defects!M51="6.0 - 6.5",6.25,IF(Defects!M51="6.5 - 7.0",6.75,IF(Defects!M51="7.0 - 7.5",7.25,IF(Defects!M51="7.5 - 8.0",7.75,IF(Defects!M51="8.0 - 8.5",8.25,IF(Defects!M51="8.5 - 9.0",8.75,IF(Defects!M51="9.0 - 9.5",9.25,IF(Defects!M51="9.5 - 10.0",9.75,0))))))))))))))))))))</f>
        <v>0</v>
      </c>
      <c r="E57" s="27">
        <f>IF(Defects!L51="yes",1,IF(Defects!L51="no",0.5,0))</f>
        <v>0</v>
      </c>
      <c r="G57" s="46">
        <f t="shared" si="18"/>
        <v>0</v>
      </c>
      <c r="H57" s="29">
        <f t="shared" si="19"/>
        <v>0</v>
      </c>
      <c r="J57" s="34">
        <f t="array" ref="J57">MIN(ABS($O57:$DJ57))</f>
        <v>0</v>
      </c>
      <c r="K57" s="34">
        <f t="array" ref="K57">MATCH($J57,ABS($O57:$DJ57),0)</f>
        <v>1</v>
      </c>
      <c r="L57" s="35" t="s">
        <v>66</v>
      </c>
      <c r="O57" s="36">
        <f t="shared" si="28"/>
        <v>0</v>
      </c>
      <c r="P57" s="36">
        <f t="shared" ref="P57:CA60" si="31">IF($A57&lt;&gt;0,10*LOG10($C57*$E57)+13.2-20*LOG10(SQRT(P$10^2+($D57-$C$6)^2))-SQRT(P$10^2+($D57-$C$6)^2)/200-10*LOG10($H57)+10*LOG10(SQRT(($C$6-$C$5)^2+($C$7+P$10)^2))+7*LOG10(5+($G57+SQRT(P$10^2+($B57-$C$6)^2)-SQRT(($C$6-$C$5)^2+($C$7+P$10)^2))*(70+0.25*SQRT(($C$6-$C$5)^2+($C$7+P$10)^2))/(1+0.2*($G57+SQRT(P$10^2+($B57-$C$6)^2)-SQRT(($C$6-$C$5)^2+($C$7+P$10)^2)))),0)</f>
        <v>0</v>
      </c>
      <c r="Q57" s="36">
        <f t="shared" si="31"/>
        <v>0</v>
      </c>
      <c r="R57" s="36">
        <f t="shared" si="31"/>
        <v>0</v>
      </c>
      <c r="S57" s="36">
        <f t="shared" si="31"/>
        <v>0</v>
      </c>
      <c r="T57" s="36">
        <f t="shared" si="31"/>
        <v>0</v>
      </c>
      <c r="U57" s="36">
        <f t="shared" si="31"/>
        <v>0</v>
      </c>
      <c r="V57" s="36">
        <f t="shared" si="31"/>
        <v>0</v>
      </c>
      <c r="W57" s="36">
        <f t="shared" si="31"/>
        <v>0</v>
      </c>
      <c r="X57" s="36">
        <f t="shared" si="31"/>
        <v>0</v>
      </c>
      <c r="Y57" s="36">
        <f t="shared" si="31"/>
        <v>0</v>
      </c>
      <c r="Z57" s="36">
        <f t="shared" si="31"/>
        <v>0</v>
      </c>
      <c r="AA57" s="36">
        <f t="shared" si="31"/>
        <v>0</v>
      </c>
      <c r="AB57" s="36">
        <f t="shared" si="31"/>
        <v>0</v>
      </c>
      <c r="AC57" s="36">
        <f t="shared" si="31"/>
        <v>0</v>
      </c>
      <c r="AD57" s="36">
        <f t="shared" si="31"/>
        <v>0</v>
      </c>
      <c r="AE57" s="36">
        <f t="shared" si="31"/>
        <v>0</v>
      </c>
      <c r="AF57" s="36">
        <f t="shared" si="31"/>
        <v>0</v>
      </c>
      <c r="AG57" s="36">
        <f t="shared" si="31"/>
        <v>0</v>
      </c>
      <c r="AH57" s="36">
        <f t="shared" si="31"/>
        <v>0</v>
      </c>
      <c r="AI57" s="36">
        <f t="shared" si="31"/>
        <v>0</v>
      </c>
      <c r="AJ57" s="36">
        <f t="shared" si="31"/>
        <v>0</v>
      </c>
      <c r="AK57" s="36">
        <f t="shared" si="31"/>
        <v>0</v>
      </c>
      <c r="AL57" s="36">
        <f t="shared" si="31"/>
        <v>0</v>
      </c>
      <c r="AM57" s="36">
        <f t="shared" si="31"/>
        <v>0</v>
      </c>
      <c r="AN57" s="36">
        <f t="shared" si="31"/>
        <v>0</v>
      </c>
      <c r="AO57" s="36">
        <f t="shared" si="31"/>
        <v>0</v>
      </c>
      <c r="AP57" s="36">
        <f t="shared" si="31"/>
        <v>0</v>
      </c>
      <c r="AQ57" s="36">
        <f t="shared" si="31"/>
        <v>0</v>
      </c>
      <c r="AR57" s="36">
        <f t="shared" si="31"/>
        <v>0</v>
      </c>
      <c r="AS57" s="36">
        <f t="shared" si="31"/>
        <v>0</v>
      </c>
      <c r="AT57" s="36">
        <f t="shared" si="31"/>
        <v>0</v>
      </c>
      <c r="AU57" s="36">
        <f t="shared" si="31"/>
        <v>0</v>
      </c>
      <c r="AV57" s="36">
        <f t="shared" si="31"/>
        <v>0</v>
      </c>
      <c r="AW57" s="36">
        <f t="shared" si="31"/>
        <v>0</v>
      </c>
      <c r="AX57" s="36">
        <f t="shared" si="31"/>
        <v>0</v>
      </c>
      <c r="AY57" s="36">
        <f t="shared" si="31"/>
        <v>0</v>
      </c>
      <c r="AZ57" s="36">
        <f t="shared" si="31"/>
        <v>0</v>
      </c>
      <c r="BA57" s="36">
        <f t="shared" si="31"/>
        <v>0</v>
      </c>
      <c r="BB57" s="36">
        <f t="shared" si="31"/>
        <v>0</v>
      </c>
      <c r="BC57" s="36">
        <f t="shared" si="31"/>
        <v>0</v>
      </c>
      <c r="BD57" s="36">
        <f t="shared" si="31"/>
        <v>0</v>
      </c>
      <c r="BE57" s="36">
        <f t="shared" si="31"/>
        <v>0</v>
      </c>
      <c r="BF57" s="36">
        <f t="shared" si="31"/>
        <v>0</v>
      </c>
      <c r="BG57" s="36">
        <f t="shared" si="31"/>
        <v>0</v>
      </c>
      <c r="BH57" s="36">
        <f t="shared" si="31"/>
        <v>0</v>
      </c>
      <c r="BI57" s="36">
        <f t="shared" si="31"/>
        <v>0</v>
      </c>
      <c r="BJ57" s="36">
        <f t="shared" si="31"/>
        <v>0</v>
      </c>
      <c r="BK57" s="36">
        <f t="shared" si="31"/>
        <v>0</v>
      </c>
      <c r="BL57" s="36">
        <f t="shared" si="31"/>
        <v>0</v>
      </c>
      <c r="BM57" s="36">
        <f t="shared" si="31"/>
        <v>0</v>
      </c>
      <c r="BN57" s="36">
        <f t="shared" si="31"/>
        <v>0</v>
      </c>
      <c r="BO57" s="36">
        <f t="shared" si="31"/>
        <v>0</v>
      </c>
      <c r="BP57" s="36">
        <f t="shared" si="31"/>
        <v>0</v>
      </c>
      <c r="BQ57" s="36">
        <f t="shared" si="31"/>
        <v>0</v>
      </c>
      <c r="BR57" s="36">
        <f t="shared" si="31"/>
        <v>0</v>
      </c>
      <c r="BS57" s="36">
        <f t="shared" si="31"/>
        <v>0</v>
      </c>
      <c r="BT57" s="36">
        <f t="shared" si="31"/>
        <v>0</v>
      </c>
      <c r="BU57" s="36">
        <f t="shared" si="31"/>
        <v>0</v>
      </c>
      <c r="BV57" s="36">
        <f t="shared" si="31"/>
        <v>0</v>
      </c>
      <c r="BW57" s="36">
        <f t="shared" si="31"/>
        <v>0</v>
      </c>
      <c r="BX57" s="36">
        <f t="shared" si="31"/>
        <v>0</v>
      </c>
      <c r="BY57" s="36">
        <f t="shared" si="31"/>
        <v>0</v>
      </c>
      <c r="BZ57" s="36">
        <f t="shared" si="31"/>
        <v>0</v>
      </c>
      <c r="CA57" s="36">
        <f t="shared" si="31"/>
        <v>0</v>
      </c>
      <c r="CB57" s="36">
        <f t="shared" si="30"/>
        <v>0</v>
      </c>
      <c r="CC57" s="36">
        <f t="shared" si="30"/>
        <v>0</v>
      </c>
      <c r="CD57" s="36">
        <f t="shared" si="30"/>
        <v>0</v>
      </c>
      <c r="CE57" s="36">
        <f t="shared" si="30"/>
        <v>0</v>
      </c>
      <c r="CF57" s="36">
        <f t="shared" si="30"/>
        <v>0</v>
      </c>
      <c r="CG57" s="36">
        <f t="shared" si="30"/>
        <v>0</v>
      </c>
      <c r="CH57" s="36">
        <f t="shared" si="30"/>
        <v>0</v>
      </c>
      <c r="CI57" s="36">
        <f t="shared" si="30"/>
        <v>0</v>
      </c>
      <c r="CJ57" s="36">
        <f t="shared" si="30"/>
        <v>0</v>
      </c>
      <c r="CK57" s="36">
        <f t="shared" si="30"/>
        <v>0</v>
      </c>
      <c r="CL57" s="36">
        <f t="shared" si="30"/>
        <v>0</v>
      </c>
      <c r="CM57" s="36">
        <f t="shared" si="30"/>
        <v>0</v>
      </c>
      <c r="CN57" s="36">
        <f t="shared" si="30"/>
        <v>0</v>
      </c>
      <c r="CO57" s="36">
        <f t="shared" si="30"/>
        <v>0</v>
      </c>
      <c r="CP57" s="36">
        <f t="shared" si="30"/>
        <v>0</v>
      </c>
      <c r="CQ57" s="36">
        <f t="shared" si="30"/>
        <v>0</v>
      </c>
      <c r="CR57" s="36">
        <f t="shared" si="30"/>
        <v>0</v>
      </c>
      <c r="CS57" s="36">
        <f t="shared" si="30"/>
        <v>0</v>
      </c>
      <c r="CT57" s="36">
        <f t="shared" si="30"/>
        <v>0</v>
      </c>
      <c r="CU57" s="36">
        <f t="shared" si="30"/>
        <v>0</v>
      </c>
      <c r="CV57" s="36">
        <f t="shared" si="30"/>
        <v>0</v>
      </c>
      <c r="CW57" s="36">
        <f t="shared" si="30"/>
        <v>0</v>
      </c>
      <c r="CX57" s="36">
        <f t="shared" si="30"/>
        <v>0</v>
      </c>
      <c r="CY57" s="36">
        <f t="shared" si="30"/>
        <v>0</v>
      </c>
      <c r="CZ57" s="36">
        <f t="shared" si="30"/>
        <v>0</v>
      </c>
      <c r="DA57" s="36">
        <f t="shared" si="30"/>
        <v>0</v>
      </c>
      <c r="DB57" s="36">
        <f t="shared" si="30"/>
        <v>0</v>
      </c>
      <c r="DC57" s="36">
        <f t="shared" si="30"/>
        <v>0</v>
      </c>
      <c r="DD57" s="36">
        <f t="shared" si="30"/>
        <v>0</v>
      </c>
      <c r="DE57" s="36">
        <f t="shared" si="30"/>
        <v>0</v>
      </c>
      <c r="DF57" s="36">
        <f t="shared" si="30"/>
        <v>0</v>
      </c>
      <c r="DG57" s="36">
        <f t="shared" si="30"/>
        <v>0</v>
      </c>
      <c r="DH57" s="36">
        <f t="shared" si="30"/>
        <v>0</v>
      </c>
      <c r="DI57" s="36">
        <f t="shared" si="30"/>
        <v>0</v>
      </c>
      <c r="DJ57" s="36">
        <f t="shared" si="30"/>
        <v>0</v>
      </c>
    </row>
    <row r="58" spans="1:114" x14ac:dyDescent="0.25">
      <c r="A58" s="25">
        <f>IF(Defects!$B52="",0,Defects!$B52)</f>
        <v>0</v>
      </c>
      <c r="B58" s="27">
        <f>Defects!D52</f>
        <v>0</v>
      </c>
      <c r="C58" s="22">
        <f>IF(Defects!O52="&lt; 4",2,IF(Defects!O52="4 - 8",6,IF(Defects!O52="8 - 15",11.5,IF(Defects!O52="15 - 35",25,IF(Defects!O52="35 - 65",50,IF(Defects!O52="65 - 125",95,IF(Defects!O52="125 - 235",180,IF(Defects!O52="235 - 415",325,IF(Defects!O52="&gt; 415",600,0)))))))))*IF(Defects!P52="&lt; 4",2,IF(Defects!P52="4 - 8",6,IF(Defects!P52="8 - 15",11.5,IF(Defects!P52="15 - 35",25,IF(Defects!P52="35 - 65",50,IF(Defects!P52="65 - 125",95,IF(Defects!P52="125 - 235",180,IF(Defects!P52="235 - 415",325,IF(Defects!P52="&gt; 415",600,0)))))))))/10000</f>
        <v>0</v>
      </c>
      <c r="D58" s="22">
        <f>IF(Defects!M52="0.0 - 0.5",0.25,IF(Defects!M52="0.5 - 1.0",0.75,IF(Defects!M52="1.0 - 1.5",1.25,IF(Defects!M52="1.5 - 2.0",1.75,IF(Defects!M52="2.0 - 2.5",2.25,IF(Defects!M52="2.5 - 3.0",3.75,IF(Defects!M52="3.0 - 3.5",3.25,IF(Defects!M52="3.5 - 4.0",3.75,IF(Defects!M52="4.0 - 4.5",4.25,IF(Defects!M52="4.5 - 5.0",4.75,IF(Defects!M52="5.0 - 5.5",5.25,IF(Defects!M52="5.5 - 6.0",5.75,IF(Defects!M52="6.0 - 6.5",6.25,IF(Defects!M52="6.5 - 7.0",6.75,IF(Defects!M52="7.0 - 7.5",7.25,IF(Defects!M52="7.5 - 8.0",7.75,IF(Defects!M52="8.0 - 8.5",8.25,IF(Defects!M52="8.5 - 9.0",8.75,IF(Defects!M52="9.0 - 9.5",9.25,IF(Defects!M52="9.5 - 10.0",9.75,0))))))))))))))))))))</f>
        <v>0</v>
      </c>
      <c r="E58" s="27">
        <f>IF(Defects!L52="yes",1,IF(Defects!L52="no",0.5,0))</f>
        <v>0</v>
      </c>
      <c r="G58" s="46">
        <f t="shared" si="18"/>
        <v>0</v>
      </c>
      <c r="H58" s="29">
        <f t="shared" si="19"/>
        <v>0</v>
      </c>
      <c r="J58" s="34">
        <f t="array" ref="J58">MIN(ABS($O58:$DJ58))</f>
        <v>0</v>
      </c>
      <c r="K58" s="34">
        <f t="array" ref="K58">MATCH($J58,ABS($O58:$DJ58),0)</f>
        <v>1</v>
      </c>
      <c r="L58" s="35" t="s">
        <v>66</v>
      </c>
      <c r="O58" s="36">
        <f t="shared" si="28"/>
        <v>0</v>
      </c>
      <c r="P58" s="36">
        <f t="shared" si="31"/>
        <v>0</v>
      </c>
      <c r="Q58" s="36">
        <f t="shared" si="31"/>
        <v>0</v>
      </c>
      <c r="R58" s="36">
        <f t="shared" si="31"/>
        <v>0</v>
      </c>
      <c r="S58" s="36">
        <f t="shared" si="31"/>
        <v>0</v>
      </c>
      <c r="T58" s="36">
        <f t="shared" si="31"/>
        <v>0</v>
      </c>
      <c r="U58" s="36">
        <f t="shared" si="31"/>
        <v>0</v>
      </c>
      <c r="V58" s="36">
        <f t="shared" si="31"/>
        <v>0</v>
      </c>
      <c r="W58" s="36">
        <f t="shared" si="31"/>
        <v>0</v>
      </c>
      <c r="X58" s="36">
        <f t="shared" si="31"/>
        <v>0</v>
      </c>
      <c r="Y58" s="36">
        <f t="shared" si="31"/>
        <v>0</v>
      </c>
      <c r="Z58" s="36">
        <f t="shared" si="31"/>
        <v>0</v>
      </c>
      <c r="AA58" s="36">
        <f t="shared" si="31"/>
        <v>0</v>
      </c>
      <c r="AB58" s="36">
        <f t="shared" si="31"/>
        <v>0</v>
      </c>
      <c r="AC58" s="36">
        <f t="shared" si="31"/>
        <v>0</v>
      </c>
      <c r="AD58" s="36">
        <f t="shared" si="31"/>
        <v>0</v>
      </c>
      <c r="AE58" s="36">
        <f t="shared" si="31"/>
        <v>0</v>
      </c>
      <c r="AF58" s="36">
        <f t="shared" si="31"/>
        <v>0</v>
      </c>
      <c r="AG58" s="36">
        <f t="shared" si="31"/>
        <v>0</v>
      </c>
      <c r="AH58" s="36">
        <f t="shared" si="31"/>
        <v>0</v>
      </c>
      <c r="AI58" s="36">
        <f t="shared" si="31"/>
        <v>0</v>
      </c>
      <c r="AJ58" s="36">
        <f t="shared" si="31"/>
        <v>0</v>
      </c>
      <c r="AK58" s="36">
        <f t="shared" si="31"/>
        <v>0</v>
      </c>
      <c r="AL58" s="36">
        <f t="shared" si="31"/>
        <v>0</v>
      </c>
      <c r="AM58" s="36">
        <f t="shared" si="31"/>
        <v>0</v>
      </c>
      <c r="AN58" s="36">
        <f t="shared" si="31"/>
        <v>0</v>
      </c>
      <c r="AO58" s="36">
        <f t="shared" si="31"/>
        <v>0</v>
      </c>
      <c r="AP58" s="36">
        <f t="shared" si="31"/>
        <v>0</v>
      </c>
      <c r="AQ58" s="36">
        <f t="shared" si="31"/>
        <v>0</v>
      </c>
      <c r="AR58" s="36">
        <f t="shared" si="31"/>
        <v>0</v>
      </c>
      <c r="AS58" s="36">
        <f t="shared" si="31"/>
        <v>0</v>
      </c>
      <c r="AT58" s="36">
        <f t="shared" si="31"/>
        <v>0</v>
      </c>
      <c r="AU58" s="36">
        <f t="shared" si="31"/>
        <v>0</v>
      </c>
      <c r="AV58" s="36">
        <f t="shared" si="31"/>
        <v>0</v>
      </c>
      <c r="AW58" s="36">
        <f t="shared" si="31"/>
        <v>0</v>
      </c>
      <c r="AX58" s="36">
        <f t="shared" si="31"/>
        <v>0</v>
      </c>
      <c r="AY58" s="36">
        <f t="shared" si="31"/>
        <v>0</v>
      </c>
      <c r="AZ58" s="36">
        <f t="shared" si="31"/>
        <v>0</v>
      </c>
      <c r="BA58" s="36">
        <f t="shared" si="31"/>
        <v>0</v>
      </c>
      <c r="BB58" s="36">
        <f t="shared" si="31"/>
        <v>0</v>
      </c>
      <c r="BC58" s="36">
        <f t="shared" si="31"/>
        <v>0</v>
      </c>
      <c r="BD58" s="36">
        <f t="shared" si="31"/>
        <v>0</v>
      </c>
      <c r="BE58" s="36">
        <f t="shared" si="31"/>
        <v>0</v>
      </c>
      <c r="BF58" s="36">
        <f t="shared" si="31"/>
        <v>0</v>
      </c>
      <c r="BG58" s="36">
        <f t="shared" si="31"/>
        <v>0</v>
      </c>
      <c r="BH58" s="36">
        <f t="shared" si="31"/>
        <v>0</v>
      </c>
      <c r="BI58" s="36">
        <f t="shared" si="31"/>
        <v>0</v>
      </c>
      <c r="BJ58" s="36">
        <f t="shared" si="31"/>
        <v>0</v>
      </c>
      <c r="BK58" s="36">
        <f t="shared" si="31"/>
        <v>0</v>
      </c>
      <c r="BL58" s="36">
        <f t="shared" si="31"/>
        <v>0</v>
      </c>
      <c r="BM58" s="36">
        <f t="shared" si="31"/>
        <v>0</v>
      </c>
      <c r="BN58" s="36">
        <f t="shared" si="31"/>
        <v>0</v>
      </c>
      <c r="BO58" s="36">
        <f t="shared" si="31"/>
        <v>0</v>
      </c>
      <c r="BP58" s="36">
        <f t="shared" si="31"/>
        <v>0</v>
      </c>
      <c r="BQ58" s="36">
        <f t="shared" si="31"/>
        <v>0</v>
      </c>
      <c r="BR58" s="36">
        <f t="shared" si="31"/>
        <v>0</v>
      </c>
      <c r="BS58" s="36">
        <f t="shared" si="31"/>
        <v>0</v>
      </c>
      <c r="BT58" s="36">
        <f t="shared" si="31"/>
        <v>0</v>
      </c>
      <c r="BU58" s="36">
        <f t="shared" si="31"/>
        <v>0</v>
      </c>
      <c r="BV58" s="36">
        <f t="shared" si="31"/>
        <v>0</v>
      </c>
      <c r="BW58" s="36">
        <f t="shared" si="31"/>
        <v>0</v>
      </c>
      <c r="BX58" s="36">
        <f t="shared" si="31"/>
        <v>0</v>
      </c>
      <c r="BY58" s="36">
        <f t="shared" si="31"/>
        <v>0</v>
      </c>
      <c r="BZ58" s="36">
        <f t="shared" si="31"/>
        <v>0</v>
      </c>
      <c r="CA58" s="36">
        <f t="shared" si="31"/>
        <v>0</v>
      </c>
      <c r="CB58" s="36">
        <f t="shared" si="30"/>
        <v>0</v>
      </c>
      <c r="CC58" s="36">
        <f t="shared" si="30"/>
        <v>0</v>
      </c>
      <c r="CD58" s="36">
        <f t="shared" si="30"/>
        <v>0</v>
      </c>
      <c r="CE58" s="36">
        <f t="shared" si="30"/>
        <v>0</v>
      </c>
      <c r="CF58" s="36">
        <f t="shared" si="30"/>
        <v>0</v>
      </c>
      <c r="CG58" s="36">
        <f t="shared" si="30"/>
        <v>0</v>
      </c>
      <c r="CH58" s="36">
        <f t="shared" si="30"/>
        <v>0</v>
      </c>
      <c r="CI58" s="36">
        <f t="shared" si="30"/>
        <v>0</v>
      </c>
      <c r="CJ58" s="36">
        <f t="shared" si="30"/>
        <v>0</v>
      </c>
      <c r="CK58" s="36">
        <f t="shared" si="30"/>
        <v>0</v>
      </c>
      <c r="CL58" s="36">
        <f t="shared" si="30"/>
        <v>0</v>
      </c>
      <c r="CM58" s="36">
        <f t="shared" si="30"/>
        <v>0</v>
      </c>
      <c r="CN58" s="36">
        <f t="shared" si="30"/>
        <v>0</v>
      </c>
      <c r="CO58" s="36">
        <f t="shared" si="30"/>
        <v>0</v>
      </c>
      <c r="CP58" s="36">
        <f t="shared" si="30"/>
        <v>0</v>
      </c>
      <c r="CQ58" s="36">
        <f t="shared" si="30"/>
        <v>0</v>
      </c>
      <c r="CR58" s="36">
        <f t="shared" si="30"/>
        <v>0</v>
      </c>
      <c r="CS58" s="36">
        <f t="shared" si="30"/>
        <v>0</v>
      </c>
      <c r="CT58" s="36">
        <f t="shared" si="30"/>
        <v>0</v>
      </c>
      <c r="CU58" s="36">
        <f t="shared" si="30"/>
        <v>0</v>
      </c>
      <c r="CV58" s="36">
        <f t="shared" si="30"/>
        <v>0</v>
      </c>
      <c r="CW58" s="36">
        <f t="shared" si="30"/>
        <v>0</v>
      </c>
      <c r="CX58" s="36">
        <f t="shared" si="30"/>
        <v>0</v>
      </c>
      <c r="CY58" s="36">
        <f t="shared" si="30"/>
        <v>0</v>
      </c>
      <c r="CZ58" s="36">
        <f t="shared" si="30"/>
        <v>0</v>
      </c>
      <c r="DA58" s="36">
        <f t="shared" si="30"/>
        <v>0</v>
      </c>
      <c r="DB58" s="36">
        <f t="shared" si="30"/>
        <v>0</v>
      </c>
      <c r="DC58" s="36">
        <f t="shared" si="30"/>
        <v>0</v>
      </c>
      <c r="DD58" s="36">
        <f t="shared" si="30"/>
        <v>0</v>
      </c>
      <c r="DE58" s="36">
        <f t="shared" si="30"/>
        <v>0</v>
      </c>
      <c r="DF58" s="36">
        <f t="shared" si="30"/>
        <v>0</v>
      </c>
      <c r="DG58" s="36">
        <f t="shared" si="30"/>
        <v>0</v>
      </c>
      <c r="DH58" s="36">
        <f t="shared" si="30"/>
        <v>0</v>
      </c>
      <c r="DI58" s="36">
        <f t="shared" si="30"/>
        <v>0</v>
      </c>
      <c r="DJ58" s="36">
        <f t="shared" si="30"/>
        <v>0</v>
      </c>
    </row>
    <row r="59" spans="1:114" x14ac:dyDescent="0.25">
      <c r="A59" s="25">
        <f>IF(Defects!$B53="",0,Defects!$B53)</f>
        <v>0</v>
      </c>
      <c r="B59" s="27">
        <f>Defects!D53</f>
        <v>0</v>
      </c>
      <c r="C59" s="22">
        <f>IF(Defects!O53="&lt; 4",2,IF(Defects!O53="4 - 8",6,IF(Defects!O53="8 - 15",11.5,IF(Defects!O53="15 - 35",25,IF(Defects!O53="35 - 65",50,IF(Defects!O53="65 - 125",95,IF(Defects!O53="125 - 235",180,IF(Defects!O53="235 - 415",325,IF(Defects!O53="&gt; 415",600,0)))))))))*IF(Defects!P53="&lt; 4",2,IF(Defects!P53="4 - 8",6,IF(Defects!P53="8 - 15",11.5,IF(Defects!P53="15 - 35",25,IF(Defects!P53="35 - 65",50,IF(Defects!P53="65 - 125",95,IF(Defects!P53="125 - 235",180,IF(Defects!P53="235 - 415",325,IF(Defects!P53="&gt; 415",600,0)))))))))/10000</f>
        <v>0</v>
      </c>
      <c r="D59" s="22">
        <f>IF(Defects!M53="0.0 - 0.5",0.25,IF(Defects!M53="0.5 - 1.0",0.75,IF(Defects!M53="1.0 - 1.5",1.25,IF(Defects!M53="1.5 - 2.0",1.75,IF(Defects!M53="2.0 - 2.5",2.25,IF(Defects!M53="2.5 - 3.0",3.75,IF(Defects!M53="3.0 - 3.5",3.25,IF(Defects!M53="3.5 - 4.0",3.75,IF(Defects!M53="4.0 - 4.5",4.25,IF(Defects!M53="4.5 - 5.0",4.75,IF(Defects!M53="5.0 - 5.5",5.25,IF(Defects!M53="5.5 - 6.0",5.75,IF(Defects!M53="6.0 - 6.5",6.25,IF(Defects!M53="6.5 - 7.0",6.75,IF(Defects!M53="7.0 - 7.5",7.25,IF(Defects!M53="7.5 - 8.0",7.75,IF(Defects!M53="8.0 - 8.5",8.25,IF(Defects!M53="8.5 - 9.0",8.75,IF(Defects!M53="9.0 - 9.5",9.25,IF(Defects!M53="9.5 - 10.0",9.75,0))))))))))))))))))))</f>
        <v>0</v>
      </c>
      <c r="E59" s="27">
        <f>IF(Defects!L53="yes",1,IF(Defects!L53="no",0.5,0))</f>
        <v>0</v>
      </c>
      <c r="G59" s="46">
        <f t="shared" si="18"/>
        <v>0</v>
      </c>
      <c r="H59" s="29">
        <f t="shared" si="19"/>
        <v>0</v>
      </c>
      <c r="J59" s="34">
        <f t="array" ref="J59">MIN(ABS($O59:$DJ59))</f>
        <v>0</v>
      </c>
      <c r="K59" s="34">
        <f t="array" ref="K59">MATCH($J59,ABS($O59:$DJ59),0)</f>
        <v>1</v>
      </c>
      <c r="L59" s="35" t="s">
        <v>66</v>
      </c>
      <c r="O59" s="36">
        <f t="shared" si="28"/>
        <v>0</v>
      </c>
      <c r="P59" s="36">
        <f t="shared" si="31"/>
        <v>0</v>
      </c>
      <c r="Q59" s="36">
        <f t="shared" si="31"/>
        <v>0</v>
      </c>
      <c r="R59" s="36">
        <f t="shared" si="31"/>
        <v>0</v>
      </c>
      <c r="S59" s="36">
        <f t="shared" si="31"/>
        <v>0</v>
      </c>
      <c r="T59" s="36">
        <f t="shared" si="31"/>
        <v>0</v>
      </c>
      <c r="U59" s="36">
        <f t="shared" si="31"/>
        <v>0</v>
      </c>
      <c r="V59" s="36">
        <f t="shared" si="31"/>
        <v>0</v>
      </c>
      <c r="W59" s="36">
        <f t="shared" si="31"/>
        <v>0</v>
      </c>
      <c r="X59" s="36">
        <f t="shared" si="31"/>
        <v>0</v>
      </c>
      <c r="Y59" s="36">
        <f t="shared" si="31"/>
        <v>0</v>
      </c>
      <c r="Z59" s="36">
        <f t="shared" si="31"/>
        <v>0</v>
      </c>
      <c r="AA59" s="36">
        <f t="shared" si="31"/>
        <v>0</v>
      </c>
      <c r="AB59" s="36">
        <f t="shared" si="31"/>
        <v>0</v>
      </c>
      <c r="AC59" s="36">
        <f t="shared" si="31"/>
        <v>0</v>
      </c>
      <c r="AD59" s="36">
        <f t="shared" si="31"/>
        <v>0</v>
      </c>
      <c r="AE59" s="36">
        <f t="shared" si="31"/>
        <v>0</v>
      </c>
      <c r="AF59" s="36">
        <f t="shared" si="31"/>
        <v>0</v>
      </c>
      <c r="AG59" s="36">
        <f t="shared" si="31"/>
        <v>0</v>
      </c>
      <c r="AH59" s="36">
        <f t="shared" si="31"/>
        <v>0</v>
      </c>
      <c r="AI59" s="36">
        <f t="shared" si="31"/>
        <v>0</v>
      </c>
      <c r="AJ59" s="36">
        <f t="shared" si="31"/>
        <v>0</v>
      </c>
      <c r="AK59" s="36">
        <f t="shared" si="31"/>
        <v>0</v>
      </c>
      <c r="AL59" s="36">
        <f t="shared" si="31"/>
        <v>0</v>
      </c>
      <c r="AM59" s="36">
        <f t="shared" si="31"/>
        <v>0</v>
      </c>
      <c r="AN59" s="36">
        <f t="shared" si="31"/>
        <v>0</v>
      </c>
      <c r="AO59" s="36">
        <f t="shared" si="31"/>
        <v>0</v>
      </c>
      <c r="AP59" s="36">
        <f t="shared" si="31"/>
        <v>0</v>
      </c>
      <c r="AQ59" s="36">
        <f t="shared" si="31"/>
        <v>0</v>
      </c>
      <c r="AR59" s="36">
        <f t="shared" si="31"/>
        <v>0</v>
      </c>
      <c r="AS59" s="36">
        <f t="shared" si="31"/>
        <v>0</v>
      </c>
      <c r="AT59" s="36">
        <f t="shared" si="31"/>
        <v>0</v>
      </c>
      <c r="AU59" s="36">
        <f t="shared" si="31"/>
        <v>0</v>
      </c>
      <c r="AV59" s="36">
        <f t="shared" si="31"/>
        <v>0</v>
      </c>
      <c r="AW59" s="36">
        <f t="shared" si="31"/>
        <v>0</v>
      </c>
      <c r="AX59" s="36">
        <f t="shared" si="31"/>
        <v>0</v>
      </c>
      <c r="AY59" s="36">
        <f t="shared" si="31"/>
        <v>0</v>
      </c>
      <c r="AZ59" s="36">
        <f t="shared" si="31"/>
        <v>0</v>
      </c>
      <c r="BA59" s="36">
        <f t="shared" si="31"/>
        <v>0</v>
      </c>
      <c r="BB59" s="36">
        <f t="shared" si="31"/>
        <v>0</v>
      </c>
      <c r="BC59" s="36">
        <f t="shared" si="31"/>
        <v>0</v>
      </c>
      <c r="BD59" s="36">
        <f t="shared" si="31"/>
        <v>0</v>
      </c>
      <c r="BE59" s="36">
        <f t="shared" si="31"/>
        <v>0</v>
      </c>
      <c r="BF59" s="36">
        <f t="shared" si="31"/>
        <v>0</v>
      </c>
      <c r="BG59" s="36">
        <f t="shared" si="31"/>
        <v>0</v>
      </c>
      <c r="BH59" s="36">
        <f t="shared" si="31"/>
        <v>0</v>
      </c>
      <c r="BI59" s="36">
        <f t="shared" si="31"/>
        <v>0</v>
      </c>
      <c r="BJ59" s="36">
        <f t="shared" si="31"/>
        <v>0</v>
      </c>
      <c r="BK59" s="36">
        <f t="shared" si="31"/>
        <v>0</v>
      </c>
      <c r="BL59" s="36">
        <f t="shared" si="31"/>
        <v>0</v>
      </c>
      <c r="BM59" s="36">
        <f t="shared" si="31"/>
        <v>0</v>
      </c>
      <c r="BN59" s="36">
        <f t="shared" si="31"/>
        <v>0</v>
      </c>
      <c r="BO59" s="36">
        <f t="shared" si="31"/>
        <v>0</v>
      </c>
      <c r="BP59" s="36">
        <f t="shared" si="31"/>
        <v>0</v>
      </c>
      <c r="BQ59" s="36">
        <f t="shared" si="31"/>
        <v>0</v>
      </c>
      <c r="BR59" s="36">
        <f t="shared" si="31"/>
        <v>0</v>
      </c>
      <c r="BS59" s="36">
        <f t="shared" si="31"/>
        <v>0</v>
      </c>
      <c r="BT59" s="36">
        <f t="shared" si="31"/>
        <v>0</v>
      </c>
      <c r="BU59" s="36">
        <f t="shared" si="31"/>
        <v>0</v>
      </c>
      <c r="BV59" s="36">
        <f t="shared" si="31"/>
        <v>0</v>
      </c>
      <c r="BW59" s="36">
        <f t="shared" si="31"/>
        <v>0</v>
      </c>
      <c r="BX59" s="36">
        <f t="shared" si="31"/>
        <v>0</v>
      </c>
      <c r="BY59" s="36">
        <f t="shared" si="31"/>
        <v>0</v>
      </c>
      <c r="BZ59" s="36">
        <f t="shared" si="31"/>
        <v>0</v>
      </c>
      <c r="CA59" s="36">
        <f t="shared" si="31"/>
        <v>0</v>
      </c>
      <c r="CB59" s="36">
        <f t="shared" si="30"/>
        <v>0</v>
      </c>
      <c r="CC59" s="36">
        <f t="shared" si="30"/>
        <v>0</v>
      </c>
      <c r="CD59" s="36">
        <f t="shared" si="30"/>
        <v>0</v>
      </c>
      <c r="CE59" s="36">
        <f t="shared" si="30"/>
        <v>0</v>
      </c>
      <c r="CF59" s="36">
        <f t="shared" si="30"/>
        <v>0</v>
      </c>
      <c r="CG59" s="36">
        <f t="shared" si="30"/>
        <v>0</v>
      </c>
      <c r="CH59" s="36">
        <f t="shared" si="30"/>
        <v>0</v>
      </c>
      <c r="CI59" s="36">
        <f t="shared" si="30"/>
        <v>0</v>
      </c>
      <c r="CJ59" s="36">
        <f t="shared" si="30"/>
        <v>0</v>
      </c>
      <c r="CK59" s="36">
        <f t="shared" si="30"/>
        <v>0</v>
      </c>
      <c r="CL59" s="36">
        <f t="shared" si="30"/>
        <v>0</v>
      </c>
      <c r="CM59" s="36">
        <f t="shared" si="30"/>
        <v>0</v>
      </c>
      <c r="CN59" s="36">
        <f t="shared" si="30"/>
        <v>0</v>
      </c>
      <c r="CO59" s="36">
        <f t="shared" si="30"/>
        <v>0</v>
      </c>
      <c r="CP59" s="36">
        <f t="shared" si="30"/>
        <v>0</v>
      </c>
      <c r="CQ59" s="36">
        <f t="shared" si="30"/>
        <v>0</v>
      </c>
      <c r="CR59" s="36">
        <f t="shared" si="30"/>
        <v>0</v>
      </c>
      <c r="CS59" s="36">
        <f t="shared" si="30"/>
        <v>0</v>
      </c>
      <c r="CT59" s="36">
        <f t="shared" si="30"/>
        <v>0</v>
      </c>
      <c r="CU59" s="36">
        <f t="shared" si="30"/>
        <v>0</v>
      </c>
      <c r="CV59" s="36">
        <f t="shared" si="30"/>
        <v>0</v>
      </c>
      <c r="CW59" s="36">
        <f t="shared" si="30"/>
        <v>0</v>
      </c>
      <c r="CX59" s="36">
        <f t="shared" si="30"/>
        <v>0</v>
      </c>
      <c r="CY59" s="36">
        <f t="shared" si="30"/>
        <v>0</v>
      </c>
      <c r="CZ59" s="36">
        <f t="shared" si="30"/>
        <v>0</v>
      </c>
      <c r="DA59" s="36">
        <f t="shared" si="30"/>
        <v>0</v>
      </c>
      <c r="DB59" s="36">
        <f t="shared" si="30"/>
        <v>0</v>
      </c>
      <c r="DC59" s="36">
        <f t="shared" si="30"/>
        <v>0</v>
      </c>
      <c r="DD59" s="36">
        <f t="shared" si="30"/>
        <v>0</v>
      </c>
      <c r="DE59" s="36">
        <f t="shared" si="30"/>
        <v>0</v>
      </c>
      <c r="DF59" s="36">
        <f t="shared" si="30"/>
        <v>0</v>
      </c>
      <c r="DG59" s="36">
        <f t="shared" si="30"/>
        <v>0</v>
      </c>
      <c r="DH59" s="36">
        <f t="shared" si="30"/>
        <v>0</v>
      </c>
      <c r="DI59" s="36">
        <f t="shared" si="30"/>
        <v>0</v>
      </c>
      <c r="DJ59" s="36">
        <f t="shared" si="30"/>
        <v>0</v>
      </c>
    </row>
    <row r="60" spans="1:114" x14ac:dyDescent="0.25">
      <c r="A60" s="25">
        <f>IF(Defects!$B54="",0,Defects!$B54)</f>
        <v>0</v>
      </c>
      <c r="B60" s="27">
        <f>Defects!D54</f>
        <v>0</v>
      </c>
      <c r="C60" s="22">
        <f>IF(Defects!O54="&lt; 4",2,IF(Defects!O54="4 - 8",6,IF(Defects!O54="8 - 15",11.5,IF(Defects!O54="15 - 35",25,IF(Defects!O54="35 - 65",50,IF(Defects!O54="65 - 125",95,IF(Defects!O54="125 - 235",180,IF(Defects!O54="235 - 415",325,IF(Defects!O54="&gt; 415",600,0)))))))))*IF(Defects!P54="&lt; 4",2,IF(Defects!P54="4 - 8",6,IF(Defects!P54="8 - 15",11.5,IF(Defects!P54="15 - 35",25,IF(Defects!P54="35 - 65",50,IF(Defects!P54="65 - 125",95,IF(Defects!P54="125 - 235",180,IF(Defects!P54="235 - 415",325,IF(Defects!P54="&gt; 415",600,0)))))))))/10000</f>
        <v>0</v>
      </c>
      <c r="D60" s="22">
        <f>IF(Defects!M54="0.0 - 0.5",0.25,IF(Defects!M54="0.5 - 1.0",0.75,IF(Defects!M54="1.0 - 1.5",1.25,IF(Defects!M54="1.5 - 2.0",1.75,IF(Defects!M54="2.0 - 2.5",2.25,IF(Defects!M54="2.5 - 3.0",3.75,IF(Defects!M54="3.0 - 3.5",3.25,IF(Defects!M54="3.5 - 4.0",3.75,IF(Defects!M54="4.0 - 4.5",4.25,IF(Defects!M54="4.5 - 5.0",4.75,IF(Defects!M54="5.0 - 5.5",5.25,IF(Defects!M54="5.5 - 6.0",5.75,IF(Defects!M54="6.0 - 6.5",6.25,IF(Defects!M54="6.5 - 7.0",6.75,IF(Defects!M54="7.0 - 7.5",7.25,IF(Defects!M54="7.5 - 8.0",7.75,IF(Defects!M54="8.0 - 8.5",8.25,IF(Defects!M54="8.5 - 9.0",8.75,IF(Defects!M54="9.0 - 9.5",9.25,IF(Defects!M54="9.5 - 10.0",9.75,0))))))))))))))))))))</f>
        <v>0</v>
      </c>
      <c r="E60" s="27">
        <f>IF(Defects!L54="yes",1,IF(Defects!L54="no",0.5,0))</f>
        <v>0</v>
      </c>
      <c r="G60" s="46">
        <f t="shared" si="18"/>
        <v>0</v>
      </c>
      <c r="H60" s="29">
        <f t="shared" si="19"/>
        <v>0</v>
      </c>
      <c r="J60" s="34">
        <f t="array" ref="J60">MIN(ABS($O60:$DJ60))</f>
        <v>0</v>
      </c>
      <c r="K60" s="34">
        <f t="array" ref="K60">MATCH($J60,ABS($O60:$DJ60),0)</f>
        <v>1</v>
      </c>
      <c r="L60" s="35" t="s">
        <v>66</v>
      </c>
      <c r="O60" s="36">
        <f t="shared" si="28"/>
        <v>0</v>
      </c>
      <c r="P60" s="36">
        <f t="shared" si="31"/>
        <v>0</v>
      </c>
      <c r="Q60" s="36">
        <f t="shared" si="31"/>
        <v>0</v>
      </c>
      <c r="R60" s="36">
        <f t="shared" si="31"/>
        <v>0</v>
      </c>
      <c r="S60" s="36">
        <f t="shared" si="31"/>
        <v>0</v>
      </c>
      <c r="T60" s="36">
        <f t="shared" si="31"/>
        <v>0</v>
      </c>
      <c r="U60" s="36">
        <f t="shared" si="31"/>
        <v>0</v>
      </c>
      <c r="V60" s="36">
        <f t="shared" si="31"/>
        <v>0</v>
      </c>
      <c r="W60" s="36">
        <f t="shared" si="31"/>
        <v>0</v>
      </c>
      <c r="X60" s="36">
        <f t="shared" si="31"/>
        <v>0</v>
      </c>
      <c r="Y60" s="36">
        <f t="shared" si="31"/>
        <v>0</v>
      </c>
      <c r="Z60" s="36">
        <f t="shared" si="31"/>
        <v>0</v>
      </c>
      <c r="AA60" s="36">
        <f t="shared" si="31"/>
        <v>0</v>
      </c>
      <c r="AB60" s="36">
        <f t="shared" si="31"/>
        <v>0</v>
      </c>
      <c r="AC60" s="36">
        <f t="shared" si="31"/>
        <v>0</v>
      </c>
      <c r="AD60" s="36">
        <f t="shared" si="31"/>
        <v>0</v>
      </c>
      <c r="AE60" s="36">
        <f t="shared" si="31"/>
        <v>0</v>
      </c>
      <c r="AF60" s="36">
        <f t="shared" si="31"/>
        <v>0</v>
      </c>
      <c r="AG60" s="36">
        <f t="shared" si="31"/>
        <v>0</v>
      </c>
      <c r="AH60" s="36">
        <f t="shared" si="31"/>
        <v>0</v>
      </c>
      <c r="AI60" s="36">
        <f t="shared" si="31"/>
        <v>0</v>
      </c>
      <c r="AJ60" s="36">
        <f t="shared" si="31"/>
        <v>0</v>
      </c>
      <c r="AK60" s="36">
        <f t="shared" si="31"/>
        <v>0</v>
      </c>
      <c r="AL60" s="36">
        <f t="shared" si="31"/>
        <v>0</v>
      </c>
      <c r="AM60" s="36">
        <f t="shared" si="31"/>
        <v>0</v>
      </c>
      <c r="AN60" s="36">
        <f t="shared" si="31"/>
        <v>0</v>
      </c>
      <c r="AO60" s="36">
        <f t="shared" si="31"/>
        <v>0</v>
      </c>
      <c r="AP60" s="36">
        <f t="shared" si="31"/>
        <v>0</v>
      </c>
      <c r="AQ60" s="36">
        <f t="shared" si="31"/>
        <v>0</v>
      </c>
      <c r="AR60" s="36">
        <f t="shared" si="31"/>
        <v>0</v>
      </c>
      <c r="AS60" s="36">
        <f t="shared" si="31"/>
        <v>0</v>
      </c>
      <c r="AT60" s="36">
        <f t="shared" si="31"/>
        <v>0</v>
      </c>
      <c r="AU60" s="36">
        <f t="shared" si="31"/>
        <v>0</v>
      </c>
      <c r="AV60" s="36">
        <f t="shared" si="31"/>
        <v>0</v>
      </c>
      <c r="AW60" s="36">
        <f t="shared" si="31"/>
        <v>0</v>
      </c>
      <c r="AX60" s="36">
        <f t="shared" si="31"/>
        <v>0</v>
      </c>
      <c r="AY60" s="36">
        <f t="shared" si="31"/>
        <v>0</v>
      </c>
      <c r="AZ60" s="36">
        <f t="shared" si="31"/>
        <v>0</v>
      </c>
      <c r="BA60" s="36">
        <f t="shared" si="31"/>
        <v>0</v>
      </c>
      <c r="BB60" s="36">
        <f t="shared" si="31"/>
        <v>0</v>
      </c>
      <c r="BC60" s="36">
        <f t="shared" si="31"/>
        <v>0</v>
      </c>
      <c r="BD60" s="36">
        <f t="shared" si="31"/>
        <v>0</v>
      </c>
      <c r="BE60" s="36">
        <f t="shared" si="31"/>
        <v>0</v>
      </c>
      <c r="BF60" s="36">
        <f t="shared" si="31"/>
        <v>0</v>
      </c>
      <c r="BG60" s="36">
        <f t="shared" si="31"/>
        <v>0</v>
      </c>
      <c r="BH60" s="36">
        <f t="shared" si="31"/>
        <v>0</v>
      </c>
      <c r="BI60" s="36">
        <f t="shared" si="31"/>
        <v>0</v>
      </c>
      <c r="BJ60" s="36">
        <f t="shared" si="31"/>
        <v>0</v>
      </c>
      <c r="BK60" s="36">
        <f t="shared" si="31"/>
        <v>0</v>
      </c>
      <c r="BL60" s="36">
        <f t="shared" si="31"/>
        <v>0</v>
      </c>
      <c r="BM60" s="36">
        <f t="shared" si="31"/>
        <v>0</v>
      </c>
      <c r="BN60" s="36">
        <f t="shared" si="31"/>
        <v>0</v>
      </c>
      <c r="BO60" s="36">
        <f t="shared" si="31"/>
        <v>0</v>
      </c>
      <c r="BP60" s="36">
        <f t="shared" si="31"/>
        <v>0</v>
      </c>
      <c r="BQ60" s="36">
        <f t="shared" si="31"/>
        <v>0</v>
      </c>
      <c r="BR60" s="36">
        <f t="shared" si="31"/>
        <v>0</v>
      </c>
      <c r="BS60" s="36">
        <f t="shared" si="31"/>
        <v>0</v>
      </c>
      <c r="BT60" s="36">
        <f t="shared" si="31"/>
        <v>0</v>
      </c>
      <c r="BU60" s="36">
        <f t="shared" si="31"/>
        <v>0</v>
      </c>
      <c r="BV60" s="36">
        <f t="shared" si="31"/>
        <v>0</v>
      </c>
      <c r="BW60" s="36">
        <f t="shared" si="31"/>
        <v>0</v>
      </c>
      <c r="BX60" s="36">
        <f t="shared" si="31"/>
        <v>0</v>
      </c>
      <c r="BY60" s="36">
        <f t="shared" si="31"/>
        <v>0</v>
      </c>
      <c r="BZ60" s="36">
        <f t="shared" si="31"/>
        <v>0</v>
      </c>
      <c r="CA60" s="36">
        <f t="shared" ref="CA60:DJ62" si="32">IF($A60&lt;&gt;0,10*LOG10($C60*$E60)+13.2-20*LOG10(SQRT(CA$10^2+($D60-$C$6)^2))-SQRT(CA$10^2+($D60-$C$6)^2)/200-10*LOG10($H60)+10*LOG10(SQRT(($C$6-$C$5)^2+($C$7+CA$10)^2))+7*LOG10(5+($G60+SQRT(CA$10^2+($B60-$C$6)^2)-SQRT(($C$6-$C$5)^2+($C$7+CA$10)^2))*(70+0.25*SQRT(($C$6-$C$5)^2+($C$7+CA$10)^2))/(1+0.2*($G60+SQRT(CA$10^2+($B60-$C$6)^2)-SQRT(($C$6-$C$5)^2+($C$7+CA$10)^2)))),0)</f>
        <v>0</v>
      </c>
      <c r="CB60" s="36">
        <f t="shared" si="32"/>
        <v>0</v>
      </c>
      <c r="CC60" s="36">
        <f t="shared" si="32"/>
        <v>0</v>
      </c>
      <c r="CD60" s="36">
        <f t="shared" si="32"/>
        <v>0</v>
      </c>
      <c r="CE60" s="36">
        <f t="shared" si="32"/>
        <v>0</v>
      </c>
      <c r="CF60" s="36">
        <f t="shared" si="32"/>
        <v>0</v>
      </c>
      <c r="CG60" s="36">
        <f t="shared" si="32"/>
        <v>0</v>
      </c>
      <c r="CH60" s="36">
        <f t="shared" si="32"/>
        <v>0</v>
      </c>
      <c r="CI60" s="36">
        <f t="shared" si="32"/>
        <v>0</v>
      </c>
      <c r="CJ60" s="36">
        <f t="shared" si="32"/>
        <v>0</v>
      </c>
      <c r="CK60" s="36">
        <f t="shared" si="32"/>
        <v>0</v>
      </c>
      <c r="CL60" s="36">
        <f t="shared" si="32"/>
        <v>0</v>
      </c>
      <c r="CM60" s="36">
        <f t="shared" si="32"/>
        <v>0</v>
      </c>
      <c r="CN60" s="36">
        <f t="shared" si="32"/>
        <v>0</v>
      </c>
      <c r="CO60" s="36">
        <f t="shared" si="32"/>
        <v>0</v>
      </c>
      <c r="CP60" s="36">
        <f t="shared" si="32"/>
        <v>0</v>
      </c>
      <c r="CQ60" s="36">
        <f t="shared" si="32"/>
        <v>0</v>
      </c>
      <c r="CR60" s="36">
        <f t="shared" si="32"/>
        <v>0</v>
      </c>
      <c r="CS60" s="36">
        <f t="shared" si="32"/>
        <v>0</v>
      </c>
      <c r="CT60" s="36">
        <f t="shared" si="32"/>
        <v>0</v>
      </c>
      <c r="CU60" s="36">
        <f t="shared" si="32"/>
        <v>0</v>
      </c>
      <c r="CV60" s="36">
        <f t="shared" si="32"/>
        <v>0</v>
      </c>
      <c r="CW60" s="36">
        <f t="shared" si="32"/>
        <v>0</v>
      </c>
      <c r="CX60" s="36">
        <f t="shared" si="32"/>
        <v>0</v>
      </c>
      <c r="CY60" s="36">
        <f t="shared" si="32"/>
        <v>0</v>
      </c>
      <c r="CZ60" s="36">
        <f t="shared" si="32"/>
        <v>0</v>
      </c>
      <c r="DA60" s="36">
        <f t="shared" si="32"/>
        <v>0</v>
      </c>
      <c r="DB60" s="36">
        <f t="shared" si="32"/>
        <v>0</v>
      </c>
      <c r="DC60" s="36">
        <f t="shared" si="32"/>
        <v>0</v>
      </c>
      <c r="DD60" s="36">
        <f t="shared" si="32"/>
        <v>0</v>
      </c>
      <c r="DE60" s="36">
        <f t="shared" si="32"/>
        <v>0</v>
      </c>
      <c r="DF60" s="36">
        <f t="shared" si="32"/>
        <v>0</v>
      </c>
      <c r="DG60" s="36">
        <f t="shared" si="32"/>
        <v>0</v>
      </c>
      <c r="DH60" s="36">
        <f t="shared" si="32"/>
        <v>0</v>
      </c>
      <c r="DI60" s="36">
        <f t="shared" si="32"/>
        <v>0</v>
      </c>
      <c r="DJ60" s="36">
        <f>IF($A60&lt;&gt;0,10*LOG10($C60*$E60)+13.2-20*LOG10(SQRT(DJ$10^2+($D60-$C$6)^2))-SQRT(DJ$10^2+($D60-$C$6)^2)/200-10*LOG10($H60)+10*LOG10(SQRT(($C$6-$C$5)^2+($C$7+DJ$10)^2))+7*LOG10(5+($G60+SQRT(DJ$10^2+($B60-$C$6)^2)-SQRT(($C$6-$C$5)^2+($C$7+DJ$10)^2))*(70+0.25*SQRT(($C$6-$C$5)^2+($C$7+DJ$10)^2))/(1+0.2*($G60+SQRT(DJ$10^2+($B60-$C$6)^2)-SQRT(($C$6-$C$5)^2+($C$7+DJ$10)^2)))),0)</f>
        <v>0</v>
      </c>
    </row>
    <row r="61" spans="1:114" x14ac:dyDescent="0.25">
      <c r="A61" s="25">
        <f>IF(Defects!$B55="",0,Defects!$B55)</f>
        <v>0</v>
      </c>
      <c r="B61" s="27">
        <f>Defects!D55</f>
        <v>0</v>
      </c>
      <c r="C61" s="22">
        <f>IF(Defects!O55="&lt; 4",2,IF(Defects!O55="4 - 8",6,IF(Defects!O55="8 - 15",11.5,IF(Defects!O55="15 - 35",25,IF(Defects!O55="35 - 65",50,IF(Defects!O55="65 - 125",95,IF(Defects!O55="125 - 235",180,IF(Defects!O55="235 - 415",325,IF(Defects!O55="&gt; 415",600,0)))))))))*IF(Defects!P55="&lt; 4",2,IF(Defects!P55="4 - 8",6,IF(Defects!P55="8 - 15",11.5,IF(Defects!P55="15 - 35",25,IF(Defects!P55="35 - 65",50,IF(Defects!P55="65 - 125",95,IF(Defects!P55="125 - 235",180,IF(Defects!P55="235 - 415",325,IF(Defects!P55="&gt; 415",600,0)))))))))/10000</f>
        <v>0</v>
      </c>
      <c r="D61" s="22">
        <f>IF(Defects!M55="0.0 - 0.5",0.25,IF(Defects!M55="0.5 - 1.0",0.75,IF(Defects!M55="1.0 - 1.5",1.25,IF(Defects!M55="1.5 - 2.0",1.75,IF(Defects!M55="2.0 - 2.5",2.25,IF(Defects!M55="2.5 - 3.0",3.75,IF(Defects!M55="3.0 - 3.5",3.25,IF(Defects!M55="3.5 - 4.0",3.75,IF(Defects!M55="4.0 - 4.5",4.25,IF(Defects!M55="4.5 - 5.0",4.75,IF(Defects!M55="5.0 - 5.5",5.25,IF(Defects!M55="5.5 - 6.0",5.75,IF(Defects!M55="6.0 - 6.5",6.25,IF(Defects!M55="6.5 - 7.0",6.75,IF(Defects!M55="7.0 - 7.5",7.25,IF(Defects!M55="7.5 - 8.0",7.75,IF(Defects!M55="8.0 - 8.5",8.25,IF(Defects!M55="8.5 - 9.0",8.75,IF(Defects!M55="9.0 - 9.5",9.25,IF(Defects!M55="9.5 - 10.0",9.75,0))))))))))))))))))))</f>
        <v>0</v>
      </c>
      <c r="E61" s="27">
        <f>IF(Defects!L55="yes",1,IF(Defects!L55="no",0.5,0))</f>
        <v>0</v>
      </c>
      <c r="G61" s="46">
        <f t="shared" si="18"/>
        <v>0</v>
      </c>
      <c r="H61" s="29">
        <f t="shared" si="19"/>
        <v>0</v>
      </c>
      <c r="J61" s="34">
        <f t="array" ref="J61">MIN(ABS($O61:$DJ61))</f>
        <v>0</v>
      </c>
      <c r="K61" s="34">
        <f t="array" ref="K61">MATCH($J61,ABS($O61:$DJ61),0)</f>
        <v>1</v>
      </c>
      <c r="L61" s="35" t="s">
        <v>66</v>
      </c>
      <c r="O61" s="36">
        <f t="shared" si="28"/>
        <v>0</v>
      </c>
      <c r="P61" s="36">
        <f t="shared" ref="P61:CA62" si="33">IF($A61&lt;&gt;0,10*LOG10($C61*$E61)+13.2-20*LOG10(SQRT(P$10^2+($D61-$C$6)^2))-SQRT(P$10^2+($D61-$C$6)^2)/200-10*LOG10($H61)+10*LOG10(SQRT(($C$6-$C$5)^2+($C$7+P$10)^2))+7*LOG10(5+($G61+SQRT(P$10^2+($B61-$C$6)^2)-SQRT(($C$6-$C$5)^2+($C$7+P$10)^2))*(70+0.25*SQRT(($C$6-$C$5)^2+($C$7+P$10)^2))/(1+0.2*($G61+SQRT(P$10^2+($B61-$C$6)^2)-SQRT(($C$6-$C$5)^2+($C$7+P$10)^2)))),0)</f>
        <v>0</v>
      </c>
      <c r="Q61" s="36">
        <f t="shared" si="33"/>
        <v>0</v>
      </c>
      <c r="R61" s="36">
        <f t="shared" si="33"/>
        <v>0</v>
      </c>
      <c r="S61" s="36">
        <f t="shared" si="33"/>
        <v>0</v>
      </c>
      <c r="T61" s="36">
        <f t="shared" si="33"/>
        <v>0</v>
      </c>
      <c r="U61" s="36">
        <f t="shared" si="33"/>
        <v>0</v>
      </c>
      <c r="V61" s="36">
        <f t="shared" si="33"/>
        <v>0</v>
      </c>
      <c r="W61" s="36">
        <f t="shared" si="33"/>
        <v>0</v>
      </c>
      <c r="X61" s="36">
        <f t="shared" si="33"/>
        <v>0</v>
      </c>
      <c r="Y61" s="36">
        <f t="shared" si="33"/>
        <v>0</v>
      </c>
      <c r="Z61" s="36">
        <f t="shared" si="33"/>
        <v>0</v>
      </c>
      <c r="AA61" s="36">
        <f t="shared" si="33"/>
        <v>0</v>
      </c>
      <c r="AB61" s="36">
        <f t="shared" si="33"/>
        <v>0</v>
      </c>
      <c r="AC61" s="36">
        <f t="shared" si="33"/>
        <v>0</v>
      </c>
      <c r="AD61" s="36">
        <f t="shared" si="33"/>
        <v>0</v>
      </c>
      <c r="AE61" s="36">
        <f t="shared" si="33"/>
        <v>0</v>
      </c>
      <c r="AF61" s="36">
        <f t="shared" si="33"/>
        <v>0</v>
      </c>
      <c r="AG61" s="36">
        <f t="shared" si="33"/>
        <v>0</v>
      </c>
      <c r="AH61" s="36">
        <f t="shared" si="33"/>
        <v>0</v>
      </c>
      <c r="AI61" s="36">
        <f t="shared" si="33"/>
        <v>0</v>
      </c>
      <c r="AJ61" s="36">
        <f t="shared" si="33"/>
        <v>0</v>
      </c>
      <c r="AK61" s="36">
        <f t="shared" si="33"/>
        <v>0</v>
      </c>
      <c r="AL61" s="36">
        <f t="shared" si="33"/>
        <v>0</v>
      </c>
      <c r="AM61" s="36">
        <f t="shared" si="33"/>
        <v>0</v>
      </c>
      <c r="AN61" s="36">
        <f t="shared" si="33"/>
        <v>0</v>
      </c>
      <c r="AO61" s="36">
        <f t="shared" si="33"/>
        <v>0</v>
      </c>
      <c r="AP61" s="36">
        <f t="shared" si="33"/>
        <v>0</v>
      </c>
      <c r="AQ61" s="36">
        <f t="shared" si="33"/>
        <v>0</v>
      </c>
      <c r="AR61" s="36">
        <f t="shared" si="33"/>
        <v>0</v>
      </c>
      <c r="AS61" s="36">
        <f t="shared" si="33"/>
        <v>0</v>
      </c>
      <c r="AT61" s="36">
        <f t="shared" si="33"/>
        <v>0</v>
      </c>
      <c r="AU61" s="36">
        <f t="shared" si="33"/>
        <v>0</v>
      </c>
      <c r="AV61" s="36">
        <f t="shared" si="33"/>
        <v>0</v>
      </c>
      <c r="AW61" s="36">
        <f t="shared" si="33"/>
        <v>0</v>
      </c>
      <c r="AX61" s="36">
        <f t="shared" si="33"/>
        <v>0</v>
      </c>
      <c r="AY61" s="36">
        <f t="shared" si="33"/>
        <v>0</v>
      </c>
      <c r="AZ61" s="36">
        <f t="shared" si="33"/>
        <v>0</v>
      </c>
      <c r="BA61" s="36">
        <f t="shared" si="33"/>
        <v>0</v>
      </c>
      <c r="BB61" s="36">
        <f t="shared" si="33"/>
        <v>0</v>
      </c>
      <c r="BC61" s="36">
        <f t="shared" si="33"/>
        <v>0</v>
      </c>
      <c r="BD61" s="36">
        <f t="shared" si="33"/>
        <v>0</v>
      </c>
      <c r="BE61" s="36">
        <f t="shared" si="33"/>
        <v>0</v>
      </c>
      <c r="BF61" s="36">
        <f t="shared" si="33"/>
        <v>0</v>
      </c>
      <c r="BG61" s="36">
        <f t="shared" si="33"/>
        <v>0</v>
      </c>
      <c r="BH61" s="36">
        <f t="shared" si="33"/>
        <v>0</v>
      </c>
      <c r="BI61" s="36">
        <f t="shared" si="33"/>
        <v>0</v>
      </c>
      <c r="BJ61" s="36">
        <f t="shared" si="33"/>
        <v>0</v>
      </c>
      <c r="BK61" s="36">
        <f t="shared" si="33"/>
        <v>0</v>
      </c>
      <c r="BL61" s="36">
        <f t="shared" si="33"/>
        <v>0</v>
      </c>
      <c r="BM61" s="36">
        <f t="shared" si="33"/>
        <v>0</v>
      </c>
      <c r="BN61" s="36">
        <f t="shared" si="33"/>
        <v>0</v>
      </c>
      <c r="BO61" s="36">
        <f t="shared" si="33"/>
        <v>0</v>
      </c>
      <c r="BP61" s="36">
        <f t="shared" si="33"/>
        <v>0</v>
      </c>
      <c r="BQ61" s="36">
        <f t="shared" si="33"/>
        <v>0</v>
      </c>
      <c r="BR61" s="36">
        <f t="shared" si="33"/>
        <v>0</v>
      </c>
      <c r="BS61" s="36">
        <f t="shared" si="33"/>
        <v>0</v>
      </c>
      <c r="BT61" s="36">
        <f t="shared" si="33"/>
        <v>0</v>
      </c>
      <c r="BU61" s="36">
        <f t="shared" si="33"/>
        <v>0</v>
      </c>
      <c r="BV61" s="36">
        <f t="shared" si="33"/>
        <v>0</v>
      </c>
      <c r="BW61" s="36">
        <f t="shared" si="33"/>
        <v>0</v>
      </c>
      <c r="BX61" s="36">
        <f t="shared" si="33"/>
        <v>0</v>
      </c>
      <c r="BY61" s="36">
        <f t="shared" si="33"/>
        <v>0</v>
      </c>
      <c r="BZ61" s="36">
        <f t="shared" si="33"/>
        <v>0</v>
      </c>
      <c r="CA61" s="36">
        <f t="shared" si="33"/>
        <v>0</v>
      </c>
      <c r="CB61" s="36">
        <f t="shared" si="32"/>
        <v>0</v>
      </c>
      <c r="CC61" s="36">
        <f t="shared" si="32"/>
        <v>0</v>
      </c>
      <c r="CD61" s="36">
        <f t="shared" si="32"/>
        <v>0</v>
      </c>
      <c r="CE61" s="36">
        <f t="shared" si="32"/>
        <v>0</v>
      </c>
      <c r="CF61" s="36">
        <f t="shared" si="32"/>
        <v>0</v>
      </c>
      <c r="CG61" s="36">
        <f t="shared" si="32"/>
        <v>0</v>
      </c>
      <c r="CH61" s="36">
        <f t="shared" si="32"/>
        <v>0</v>
      </c>
      <c r="CI61" s="36">
        <f t="shared" si="32"/>
        <v>0</v>
      </c>
      <c r="CJ61" s="36">
        <f t="shared" si="32"/>
        <v>0</v>
      </c>
      <c r="CK61" s="36">
        <f t="shared" si="32"/>
        <v>0</v>
      </c>
      <c r="CL61" s="36">
        <f t="shared" si="32"/>
        <v>0</v>
      </c>
      <c r="CM61" s="36">
        <f t="shared" si="32"/>
        <v>0</v>
      </c>
      <c r="CN61" s="36">
        <f t="shared" si="32"/>
        <v>0</v>
      </c>
      <c r="CO61" s="36">
        <f t="shared" si="32"/>
        <v>0</v>
      </c>
      <c r="CP61" s="36">
        <f t="shared" si="32"/>
        <v>0</v>
      </c>
      <c r="CQ61" s="36">
        <f t="shared" si="32"/>
        <v>0</v>
      </c>
      <c r="CR61" s="36">
        <f t="shared" si="32"/>
        <v>0</v>
      </c>
      <c r="CS61" s="36">
        <f t="shared" si="32"/>
        <v>0</v>
      </c>
      <c r="CT61" s="36">
        <f t="shared" si="32"/>
        <v>0</v>
      </c>
      <c r="CU61" s="36">
        <f t="shared" si="32"/>
        <v>0</v>
      </c>
      <c r="CV61" s="36">
        <f t="shared" si="32"/>
        <v>0</v>
      </c>
      <c r="CW61" s="36">
        <f t="shared" si="32"/>
        <v>0</v>
      </c>
      <c r="CX61" s="36">
        <f t="shared" si="32"/>
        <v>0</v>
      </c>
      <c r="CY61" s="36">
        <f t="shared" si="32"/>
        <v>0</v>
      </c>
      <c r="CZ61" s="36">
        <f t="shared" si="32"/>
        <v>0</v>
      </c>
      <c r="DA61" s="36">
        <f t="shared" si="32"/>
        <v>0</v>
      </c>
      <c r="DB61" s="36">
        <f t="shared" si="32"/>
        <v>0</v>
      </c>
      <c r="DC61" s="36">
        <f t="shared" si="32"/>
        <v>0</v>
      </c>
      <c r="DD61" s="36">
        <f t="shared" si="32"/>
        <v>0</v>
      </c>
      <c r="DE61" s="36">
        <f t="shared" si="32"/>
        <v>0</v>
      </c>
      <c r="DF61" s="36">
        <f t="shared" si="32"/>
        <v>0</v>
      </c>
      <c r="DG61" s="36">
        <f t="shared" si="32"/>
        <v>0</v>
      </c>
      <c r="DH61" s="36">
        <f t="shared" si="32"/>
        <v>0</v>
      </c>
      <c r="DI61" s="36">
        <f t="shared" si="32"/>
        <v>0</v>
      </c>
      <c r="DJ61" s="36">
        <f t="shared" si="32"/>
        <v>0</v>
      </c>
    </row>
    <row r="62" spans="1:114" x14ac:dyDescent="0.25">
      <c r="A62" s="25">
        <f>IF(Defects!$B56="",0,Defects!$B56)</f>
        <v>0</v>
      </c>
      <c r="B62" s="27">
        <f>Defects!D56</f>
        <v>0</v>
      </c>
      <c r="C62" s="22">
        <f>IF(Defects!O56="&lt; 4",2,IF(Defects!O56="4 - 8",6,IF(Defects!O56="8 - 15",11.5,IF(Defects!O56="15 - 35",25,IF(Defects!O56="35 - 65",50,IF(Defects!O56="65 - 125",95,IF(Defects!O56="125 - 235",180,IF(Defects!O56="235 - 415",325,IF(Defects!O56="&gt; 415",600,0)))))))))*IF(Defects!P56="&lt; 4",2,IF(Defects!P56="4 - 8",6,IF(Defects!P56="8 - 15",11.5,IF(Defects!P56="15 - 35",25,IF(Defects!P56="35 - 65",50,IF(Defects!P56="65 - 125",95,IF(Defects!P56="125 - 235",180,IF(Defects!P56="235 - 415",325,IF(Defects!P56="&gt; 415",600,0)))))))))/10000</f>
        <v>0</v>
      </c>
      <c r="D62" s="22">
        <f>IF(Defects!M56="0.0 - 0.5",0.25,IF(Defects!M56="0.5 - 1.0",0.75,IF(Defects!M56="1.0 - 1.5",1.25,IF(Defects!M56="1.5 - 2.0",1.75,IF(Defects!M56="2.0 - 2.5",2.25,IF(Defects!M56="2.5 - 3.0",3.75,IF(Defects!M56="3.0 - 3.5",3.25,IF(Defects!M56="3.5 - 4.0",3.75,IF(Defects!M56="4.0 - 4.5",4.25,IF(Defects!M56="4.5 - 5.0",4.75,IF(Defects!M56="5.0 - 5.5",5.25,IF(Defects!M56="5.5 - 6.0",5.75,IF(Defects!M56="6.0 - 6.5",6.25,IF(Defects!M56="6.5 - 7.0",6.75,IF(Defects!M56="7.0 - 7.5",7.25,IF(Defects!M56="7.5 - 8.0",7.75,IF(Defects!M56="8.0 - 8.5",8.25,IF(Defects!M56="8.5 - 9.0",8.75,IF(Defects!M56="9.0 - 9.5",9.25,IF(Defects!M56="9.5 - 10.0",9.75,0))))))))))))))))))))</f>
        <v>0</v>
      </c>
      <c r="E62" s="27">
        <f>IF(Defects!L56="yes",1,IF(Defects!L56="no",0.5,0))</f>
        <v>0</v>
      </c>
      <c r="G62" s="46">
        <f t="shared" si="18"/>
        <v>0</v>
      </c>
      <c r="H62" s="29">
        <f t="shared" si="19"/>
        <v>0</v>
      </c>
      <c r="J62" s="34">
        <f t="array" ref="J62">MIN(ABS($O62:$DJ62))</f>
        <v>0</v>
      </c>
      <c r="K62" s="34">
        <f t="array" ref="K62">MATCH($J62,ABS($O62:$DJ62),0)</f>
        <v>1</v>
      </c>
      <c r="L62" s="35" t="s">
        <v>66</v>
      </c>
      <c r="O62" s="36">
        <f t="shared" si="28"/>
        <v>0</v>
      </c>
      <c r="P62" s="36">
        <f t="shared" si="33"/>
        <v>0</v>
      </c>
      <c r="Q62" s="36">
        <f t="shared" si="33"/>
        <v>0</v>
      </c>
      <c r="R62" s="36">
        <f t="shared" si="33"/>
        <v>0</v>
      </c>
      <c r="S62" s="36">
        <f t="shared" si="33"/>
        <v>0</v>
      </c>
      <c r="T62" s="36">
        <f t="shared" si="33"/>
        <v>0</v>
      </c>
      <c r="U62" s="36">
        <f t="shared" si="33"/>
        <v>0</v>
      </c>
      <c r="V62" s="36">
        <f t="shared" si="33"/>
        <v>0</v>
      </c>
      <c r="W62" s="36">
        <f t="shared" si="33"/>
        <v>0</v>
      </c>
      <c r="X62" s="36">
        <f t="shared" si="33"/>
        <v>0</v>
      </c>
      <c r="Y62" s="36">
        <f t="shared" si="33"/>
        <v>0</v>
      </c>
      <c r="Z62" s="36">
        <f t="shared" si="33"/>
        <v>0</v>
      </c>
      <c r="AA62" s="36">
        <f t="shared" si="33"/>
        <v>0</v>
      </c>
      <c r="AB62" s="36">
        <f t="shared" si="33"/>
        <v>0</v>
      </c>
      <c r="AC62" s="36">
        <f t="shared" si="33"/>
        <v>0</v>
      </c>
      <c r="AD62" s="36">
        <f t="shared" si="33"/>
        <v>0</v>
      </c>
      <c r="AE62" s="36">
        <f t="shared" si="33"/>
        <v>0</v>
      </c>
      <c r="AF62" s="36">
        <f t="shared" si="33"/>
        <v>0</v>
      </c>
      <c r="AG62" s="36">
        <f t="shared" si="33"/>
        <v>0</v>
      </c>
      <c r="AH62" s="36">
        <f t="shared" si="33"/>
        <v>0</v>
      </c>
      <c r="AI62" s="36">
        <f t="shared" si="33"/>
        <v>0</v>
      </c>
      <c r="AJ62" s="36">
        <f t="shared" si="33"/>
        <v>0</v>
      </c>
      <c r="AK62" s="36">
        <f t="shared" si="33"/>
        <v>0</v>
      </c>
      <c r="AL62" s="36">
        <f t="shared" si="33"/>
        <v>0</v>
      </c>
      <c r="AM62" s="36">
        <f t="shared" si="33"/>
        <v>0</v>
      </c>
      <c r="AN62" s="36">
        <f t="shared" si="33"/>
        <v>0</v>
      </c>
      <c r="AO62" s="36">
        <f t="shared" si="33"/>
        <v>0</v>
      </c>
      <c r="AP62" s="36">
        <f t="shared" si="33"/>
        <v>0</v>
      </c>
      <c r="AQ62" s="36">
        <f t="shared" si="33"/>
        <v>0</v>
      </c>
      <c r="AR62" s="36">
        <f t="shared" si="33"/>
        <v>0</v>
      </c>
      <c r="AS62" s="36">
        <f t="shared" si="33"/>
        <v>0</v>
      </c>
      <c r="AT62" s="36">
        <f t="shared" si="33"/>
        <v>0</v>
      </c>
      <c r="AU62" s="36">
        <f t="shared" si="33"/>
        <v>0</v>
      </c>
      <c r="AV62" s="36">
        <f t="shared" si="33"/>
        <v>0</v>
      </c>
      <c r="AW62" s="36">
        <f t="shared" si="33"/>
        <v>0</v>
      </c>
      <c r="AX62" s="36">
        <f t="shared" si="33"/>
        <v>0</v>
      </c>
      <c r="AY62" s="36">
        <f t="shared" si="33"/>
        <v>0</v>
      </c>
      <c r="AZ62" s="36">
        <f t="shared" si="33"/>
        <v>0</v>
      </c>
      <c r="BA62" s="36">
        <f t="shared" si="33"/>
        <v>0</v>
      </c>
      <c r="BB62" s="36">
        <f t="shared" si="33"/>
        <v>0</v>
      </c>
      <c r="BC62" s="36">
        <f t="shared" si="33"/>
        <v>0</v>
      </c>
      <c r="BD62" s="36">
        <f t="shared" si="33"/>
        <v>0</v>
      </c>
      <c r="BE62" s="36">
        <f t="shared" si="33"/>
        <v>0</v>
      </c>
      <c r="BF62" s="36">
        <f t="shared" si="33"/>
        <v>0</v>
      </c>
      <c r="BG62" s="36">
        <f t="shared" si="33"/>
        <v>0</v>
      </c>
      <c r="BH62" s="36">
        <f t="shared" si="33"/>
        <v>0</v>
      </c>
      <c r="BI62" s="36">
        <f t="shared" si="33"/>
        <v>0</v>
      </c>
      <c r="BJ62" s="36">
        <f t="shared" si="33"/>
        <v>0</v>
      </c>
      <c r="BK62" s="36">
        <f t="shared" si="33"/>
        <v>0</v>
      </c>
      <c r="BL62" s="36">
        <f t="shared" si="33"/>
        <v>0</v>
      </c>
      <c r="BM62" s="36">
        <f t="shared" si="33"/>
        <v>0</v>
      </c>
      <c r="BN62" s="36">
        <f t="shared" si="33"/>
        <v>0</v>
      </c>
      <c r="BO62" s="36">
        <f t="shared" si="33"/>
        <v>0</v>
      </c>
      <c r="BP62" s="36">
        <f t="shared" si="33"/>
        <v>0</v>
      </c>
      <c r="BQ62" s="36">
        <f t="shared" si="33"/>
        <v>0</v>
      </c>
      <c r="BR62" s="36">
        <f t="shared" si="33"/>
        <v>0</v>
      </c>
      <c r="BS62" s="36">
        <f t="shared" si="33"/>
        <v>0</v>
      </c>
      <c r="BT62" s="36">
        <f t="shared" si="33"/>
        <v>0</v>
      </c>
      <c r="BU62" s="36">
        <f t="shared" si="33"/>
        <v>0</v>
      </c>
      <c r="BV62" s="36">
        <f t="shared" si="33"/>
        <v>0</v>
      </c>
      <c r="BW62" s="36">
        <f t="shared" si="33"/>
        <v>0</v>
      </c>
      <c r="BX62" s="36">
        <f t="shared" si="33"/>
        <v>0</v>
      </c>
      <c r="BY62" s="36">
        <f t="shared" si="33"/>
        <v>0</v>
      </c>
      <c r="BZ62" s="36">
        <f t="shared" si="33"/>
        <v>0</v>
      </c>
      <c r="CA62" s="36">
        <f t="shared" si="33"/>
        <v>0</v>
      </c>
      <c r="CB62" s="36">
        <f t="shared" si="32"/>
        <v>0</v>
      </c>
      <c r="CC62" s="36">
        <f t="shared" si="32"/>
        <v>0</v>
      </c>
      <c r="CD62" s="36">
        <f t="shared" si="32"/>
        <v>0</v>
      </c>
      <c r="CE62" s="36">
        <f t="shared" si="32"/>
        <v>0</v>
      </c>
      <c r="CF62" s="36">
        <f t="shared" si="32"/>
        <v>0</v>
      </c>
      <c r="CG62" s="36">
        <f t="shared" si="32"/>
        <v>0</v>
      </c>
      <c r="CH62" s="36">
        <f t="shared" si="32"/>
        <v>0</v>
      </c>
      <c r="CI62" s="36">
        <f t="shared" si="32"/>
        <v>0</v>
      </c>
      <c r="CJ62" s="36">
        <f t="shared" si="32"/>
        <v>0</v>
      </c>
      <c r="CK62" s="36">
        <f t="shared" si="32"/>
        <v>0</v>
      </c>
      <c r="CL62" s="36">
        <f t="shared" si="32"/>
        <v>0</v>
      </c>
      <c r="CM62" s="36">
        <f t="shared" si="32"/>
        <v>0</v>
      </c>
      <c r="CN62" s="36">
        <f t="shared" si="32"/>
        <v>0</v>
      </c>
      <c r="CO62" s="36">
        <f t="shared" si="32"/>
        <v>0</v>
      </c>
      <c r="CP62" s="36">
        <f t="shared" si="32"/>
        <v>0</v>
      </c>
      <c r="CQ62" s="36">
        <f t="shared" si="32"/>
        <v>0</v>
      </c>
      <c r="CR62" s="36">
        <f t="shared" si="32"/>
        <v>0</v>
      </c>
      <c r="CS62" s="36">
        <f t="shared" si="32"/>
        <v>0</v>
      </c>
      <c r="CT62" s="36">
        <f t="shared" si="32"/>
        <v>0</v>
      </c>
      <c r="CU62" s="36">
        <f t="shared" si="32"/>
        <v>0</v>
      </c>
      <c r="CV62" s="36">
        <f t="shared" si="32"/>
        <v>0</v>
      </c>
      <c r="CW62" s="36">
        <f t="shared" si="32"/>
        <v>0</v>
      </c>
      <c r="CX62" s="36">
        <f t="shared" si="32"/>
        <v>0</v>
      </c>
      <c r="CY62" s="36">
        <f t="shared" si="32"/>
        <v>0</v>
      </c>
      <c r="CZ62" s="36">
        <f t="shared" si="32"/>
        <v>0</v>
      </c>
      <c r="DA62" s="36">
        <f t="shared" si="32"/>
        <v>0</v>
      </c>
      <c r="DB62" s="36">
        <f t="shared" si="32"/>
        <v>0</v>
      </c>
      <c r="DC62" s="36">
        <f t="shared" si="32"/>
        <v>0</v>
      </c>
      <c r="DD62" s="36">
        <f t="shared" si="32"/>
        <v>0</v>
      </c>
      <c r="DE62" s="36">
        <f t="shared" si="32"/>
        <v>0</v>
      </c>
      <c r="DF62" s="36">
        <f t="shared" si="32"/>
        <v>0</v>
      </c>
      <c r="DG62" s="36">
        <f t="shared" si="32"/>
        <v>0</v>
      </c>
      <c r="DH62" s="36">
        <f t="shared" si="32"/>
        <v>0</v>
      </c>
      <c r="DI62" s="36">
        <f t="shared" si="32"/>
        <v>0</v>
      </c>
      <c r="DJ62" s="36">
        <f t="shared" si="32"/>
        <v>0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98F3FF-0490-4556-B3D5-A78AB8B1D2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Location</vt:lpstr>
      <vt:lpstr>Construction</vt:lpstr>
      <vt:lpstr>Defects</vt:lpstr>
      <vt:lpstr>Acoustic assessment</vt:lpstr>
      <vt:lpstr>Settings</vt:lpstr>
      <vt:lpstr>Calculation</vt:lpstr>
      <vt:lpstr>'Acoustic assessment'!Druckbereich</vt:lpstr>
      <vt:lpstr>Construction!Druckbereich</vt:lpstr>
      <vt:lpstr>Defects!Druckbereich</vt:lpstr>
      <vt:lpstr>Location!Druckbereich</vt:lpstr>
      <vt:lpstr>Settings!Druckbereich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Chudalla</dc:creator>
  <cp:lastModifiedBy>Chudalla</cp:lastModifiedBy>
  <cp:lastPrinted>2021-05-04T09:57:08Z</cp:lastPrinted>
  <dcterms:created xsi:type="dcterms:W3CDTF">2020-09-28T09:54:17Z</dcterms:created>
  <dcterms:modified xsi:type="dcterms:W3CDTF">2021-07-28T08:55:25Z</dcterms:modified>
</cp:coreProperties>
</file>